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Татьяна Малахова\Татьяна Малахова\ИП\Корректировка\5. УМЦ\"/>
    </mc:Choice>
  </mc:AlternateContent>
  <bookViews>
    <workbookView xWindow="0" yWindow="0" windowWidth="23040" windowHeight="894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  <sheet name="ИД" sheetId="102" r:id="rId7"/>
  </sheets>
  <externalReferences>
    <externalReference r:id="rId8"/>
  </externalReferences>
  <definedNames>
    <definedName name="_xlnm.Print_Titles" localSheetId="0">т1!$21:$21</definedName>
    <definedName name="_xlnm.Print_Titles" localSheetId="1">т2!$7:$7</definedName>
    <definedName name="_xlnm.Print_Titles" localSheetId="2">т3!$7:$7</definedName>
    <definedName name="_xlnm.Print_Titles" localSheetId="3">т4!$7:$7</definedName>
    <definedName name="_xlnm.Print_Titles" localSheetId="4">т5!$7:$7</definedName>
    <definedName name="_xlnm.Print_Titles" localSheetId="5">т6!$5:$5</definedName>
    <definedName name="_xlnm.Print_Area" localSheetId="0">т1!$A$1:$P$56</definedName>
    <definedName name="_xlnm.Print_Area" localSheetId="1">т2!$A$1:$P$38</definedName>
    <definedName name="_xlnm.Print_Area" localSheetId="2">т3!$A$1:$P$19</definedName>
    <definedName name="_xlnm.Print_Area" localSheetId="3">т4!$A$2:$P$28</definedName>
    <definedName name="_xlnm.Print_Area" localSheetId="4">т5!$A$1:$P$29</definedName>
    <definedName name="_xlnm.Print_Area" localSheetId="5">т6!$A$1:$G$24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4" i="100" l="1"/>
  <c r="J11" i="100"/>
  <c r="C5" i="100"/>
  <c r="A29" i="101"/>
  <c r="P1" i="101"/>
  <c r="A26" i="98"/>
  <c r="P1" i="98"/>
  <c r="A17" i="97"/>
  <c r="A38" i="96"/>
  <c r="I14" i="96"/>
  <c r="I12" i="96" s="1"/>
  <c r="I36" i="96" s="1"/>
  <c r="J12" i="100" l="1"/>
  <c r="C6" i="100" l="1"/>
  <c r="C7" i="100" l="1"/>
  <c r="C13" i="100" s="1"/>
  <c r="C10" i="100" l="1"/>
  <c r="C8" i="100"/>
  <c r="C11" i="100"/>
  <c r="C7" i="102"/>
  <c r="D6" i="102"/>
  <c r="E6" i="102" s="1"/>
  <c r="F6" i="102" s="1"/>
  <c r="G6" i="102" s="1"/>
  <c r="C6" i="102"/>
</calcChain>
</file>

<file path=xl/sharedStrings.xml><?xml version="1.0" encoding="utf-8"?>
<sst xmlns="http://schemas.openxmlformats.org/spreadsheetml/2006/main" count="1261" uniqueCount="248">
  <si>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</si>
  <si>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</si>
  <si>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</si>
  <si>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</si>
  <si>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</si>
  <si>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</si>
  <si>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</si>
  <si>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</si>
  <si>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</si>
  <si>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</si>
  <si>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</si>
  <si>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</si>
  <si>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</si>
  <si>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</si>
  <si>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</si>
  <si>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</si>
  <si>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</si>
  <si>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</si>
  <si>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</si>
  <si>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</si>
  <si>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</si>
  <si>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</si>
  <si>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</si>
  <si>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</si>
  <si>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</si>
  <si>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</si>
  <si>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</si>
  <si>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</si>
  <si>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</si>
  <si>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</si>
  <si>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</si>
  <si>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</si>
  <si>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</si>
  <si>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</si>
  <si>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</si>
  <si>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>Т-6</t>
  </si>
  <si>
    <t>План</t>
  </si>
  <si>
    <t>Предложение по корректировке утвержденного плана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</si>
  <si>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</si>
  <si>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</si>
  <si>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</si>
  <si>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</si>
  <si>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</si>
  <si>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</si>
  <si>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</si>
  <si>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</si>
  <si>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</si>
  <si>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</si>
  <si>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</si>
  <si>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</si>
  <si>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</si>
  <si>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</si>
  <si>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</si>
  <si>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</si>
  <si>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</si>
  <si>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</si>
  <si>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</si>
  <si>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</si>
  <si>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</si>
  <si>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</si>
  <si>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</si>
  <si>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</si>
  <si>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</si>
  <si>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</si>
  <si>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</si>
  <si>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</si>
  <si>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</si>
  <si>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</si>
  <si>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</si>
  <si>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</si>
  <si>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</si>
  <si>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</si>
  <si>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</si>
  <si>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</si>
  <si>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</si>
  <si>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</si>
  <si>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</si>
  <si>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</si>
  <si>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</si>
  <si>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</si>
  <si>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</si>
  <si>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</si>
  <si>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</si>
  <si>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</si>
  <si>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</si>
  <si>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</si>
  <si>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</si>
  <si>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</si>
  <si>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</si>
  <si>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Количество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</si>
  <si>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</si>
  <si>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</si>
  <si>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</si>
  <si>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</si>
  <si>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</si>
  <si>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</si>
  <si>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</si>
  <si>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</si>
  <si>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</si>
  <si>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</si>
  <si>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</si>
  <si>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</si>
  <si>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</si>
  <si>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</si>
  <si>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</si>
  <si>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</si>
  <si>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</si>
  <si>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</si>
  <si>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</si>
  <si>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</si>
  <si>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</si>
  <si>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7</t>
  </si>
  <si>
    <t>4</t>
  </si>
  <si>
    <t>5</t>
  </si>
  <si>
    <t>6</t>
  </si>
  <si>
    <t xml:space="preserve">                                                             строительство и (или) реконструкция</t>
  </si>
  <si>
    <t>форма таблиц с официального сайта Минэнерго России</t>
  </si>
  <si>
    <t>Примечание ТСО</t>
  </si>
  <si>
    <t>НДС 20%</t>
  </si>
  <si>
    <t>Наименование и реквизиты документа, согласно которому сформированы технические характеристики (параметры) инвестиционного проекта: ________________________________________________________</t>
  </si>
  <si>
    <t xml:space="preserve">Укрупненный норматив цены субъекта РФ на 01.01.2023,  тыс рублей (без НДС) </t>
  </si>
  <si>
    <t>Приказ Минэнерго России от 26.02.2024 N 131
"Об утверждении укрупненных нормативов цены типовых
технологических решений..."</t>
  </si>
  <si>
    <t>Согласно п. 2 Приказа Минэнерго от 26.02.2024 N 131, УНЦ рассчитаны в ценах по состоянию на 01.01.2023</t>
  </si>
  <si>
    <r>
      <t xml:space="preserve">Итого объем финансовых потребностей </t>
    </r>
    <r>
      <rPr>
        <b/>
        <i/>
        <sz val="11"/>
        <color theme="1"/>
        <rFont val="Times New Roman"/>
        <family val="1"/>
        <charset val="204"/>
      </rPr>
      <t>ОФП</t>
    </r>
    <r>
      <rPr>
        <b/>
        <i/>
        <vertAlign val="superscript"/>
        <sz val="11"/>
        <color theme="1"/>
        <rFont val="Times New Roman"/>
        <family val="1"/>
        <charset val="204"/>
      </rPr>
      <t>УНЦ</t>
    </r>
    <r>
      <rPr>
        <b/>
        <i/>
        <vertAlign val="subscript"/>
        <sz val="11"/>
        <color theme="1"/>
        <rFont val="Times New Roman"/>
        <family val="1"/>
        <charset val="204"/>
      </rPr>
      <t>2023</t>
    </r>
    <r>
      <rPr>
        <b/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b/>
        <vertAlign val="superscript"/>
        <sz val="11"/>
        <color theme="1"/>
        <rFont val="Times New Roman"/>
        <family val="1"/>
        <charset val="204"/>
      </rPr>
      <t>2)</t>
    </r>
  </si>
  <si>
    <t>4.2</t>
  </si>
  <si>
    <t>Утвержденные плановые значения показателей приведены в соответствии Решение об утверждении инвестиционной программы отсутствует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</si>
  <si>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</si>
  <si>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реконструкция</t>
    </r>
  </si>
  <si>
    <t>Министерство экономического развития</t>
  </si>
  <si>
    <t>Российской Федерации</t>
  </si>
  <si>
    <t>оценка</t>
  </si>
  <si>
    <t>прогноз</t>
  </si>
  <si>
    <t>Промышленность (BCDE)</t>
  </si>
  <si>
    <t xml:space="preserve">  дефлятор</t>
  </si>
  <si>
    <t xml:space="preserve">  ИЦП</t>
  </si>
  <si>
    <t xml:space="preserve">   в т. ч.  без продукции ТЭКа (нефть, нефтепродукты, уголь, газ, энергетика)</t>
  </si>
  <si>
    <t>Добыча полезных ископаемых (Раздел B)</t>
  </si>
  <si>
    <t>Добыча угля (05)</t>
  </si>
  <si>
    <t>Добыча сырой нефти и природного газа (06+09)</t>
  </si>
  <si>
    <t>Добыча металлических руд (07)</t>
  </si>
  <si>
    <t>Добыча прочих полезных ископаемых (08)</t>
  </si>
  <si>
    <t>Производство текстильных изделий, 
Производство одежды, 
Производство кожи и изделий из кожи (13, 14, 15)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</si>
  <si>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</si>
  <si>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бумаги и бумажных изделий (17)</t>
  </si>
  <si>
    <t>Производство нефтепродуктов (19.2)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</si>
  <si>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
Производство резиновых и пластмассовых изделий (20, 21, 22)</t>
  </si>
  <si>
    <t>Производство прочей неметаллической минеральной продукции (23)</t>
  </si>
  <si>
    <t>Производство основных драгоценных металлов и прочих цветных металлов, производство ядерного топлива (24.4)</t>
  </si>
  <si>
    <t>Производство готовых металлических изделий, кроме машин и оборудования (25)</t>
  </si>
  <si>
    <t>Продукция машиностроения (26, 27, 28, 29, 30, 33)</t>
  </si>
  <si>
    <t>Прочие</t>
  </si>
  <si>
    <t>Обеспечение электрической энергией, газом и паром; кондиционирование воздуха (Раздел D)</t>
  </si>
  <si>
    <t xml:space="preserve">  индекс цен производителей (ИЦП)</t>
  </si>
  <si>
    <t>Водоснабжение; водоотведение, организация сбора и утилизация отходов, деятельность по ликвидации загрязнений (Раздел E)</t>
  </si>
  <si>
    <t>Сельское хозяйство</t>
  </si>
  <si>
    <t xml:space="preserve"> - растениеводство</t>
  </si>
  <si>
    <t xml:space="preserve"> - животноводство</t>
  </si>
  <si>
    <t xml:space="preserve">  индекс цен реализации продукции сельхозпроизводителями</t>
  </si>
  <si>
    <t>Транспорт, вкл. трубопроводный</t>
  </si>
  <si>
    <r>
      <t xml:space="preserve">  дефлятор</t>
    </r>
    <r>
      <rPr>
        <b/>
        <vertAlign val="superscript"/>
        <sz val="13"/>
        <color indexed="8"/>
        <rFont val="Arial"/>
        <family val="2"/>
        <charset val="204"/>
      </rPr>
      <t>4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</si>
  <si>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</si>
  <si>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  <r>
      <rPr>
        <sz val="13"/>
        <rFont val="Arial"/>
        <family val="2"/>
        <charset val="204"/>
      </rPr>
      <t xml:space="preserve"> с исключением трубопроводн. транспорта</t>
    </r>
  </si>
  <si>
    <r>
      <t>Инвестиции в основной капитал</t>
    </r>
    <r>
      <rPr>
        <b/>
        <vertAlign val="superscript"/>
        <sz val="13"/>
        <color indexed="8"/>
        <rFont val="Arial"/>
        <family val="2"/>
        <charset val="204"/>
      </rPr>
      <t xml:space="preserve"> 6</t>
    </r>
  </si>
  <si>
    <t xml:space="preserve">  индексы цен </t>
  </si>
  <si>
    <t>Строительство</t>
  </si>
  <si>
    <r>
      <t xml:space="preserve">Потребительский рынок </t>
    </r>
    <r>
      <rPr>
        <b/>
        <vertAlign val="superscript"/>
        <sz val="13"/>
        <color indexed="8"/>
        <rFont val="Arial"/>
        <family val="2"/>
        <charset val="204"/>
      </rPr>
      <t>7</t>
    </r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</si>
  <si>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</si>
  <si>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</si>
  <si>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</si>
  <si>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</si>
  <si>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r>
      <rPr>
        <vertAlign val="superscript"/>
        <sz val="10"/>
        <color theme="1"/>
        <rFont val="Arial"/>
        <family val="2"/>
        <charset val="204"/>
      </rPr>
      <t>1</t>
    </r>
    <r>
      <rPr>
        <sz val="10"/>
        <color theme="1"/>
        <rFont val="Arial"/>
        <family val="2"/>
        <charset val="204"/>
      </rPr>
      <t xml:space="preserve"> - на продукцию, реализованную на внутренний рынок</t>
    </r>
  </si>
  <si>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- индексы-дефляторы, выделены курсивом - оценка</t>
    </r>
  </si>
  <si>
    <r>
      <rPr>
        <vertAlign val="superscript"/>
        <sz val="10"/>
        <color theme="1"/>
        <rFont val="Arial"/>
        <family val="2"/>
        <charset val="204"/>
      </rPr>
      <t>4</t>
    </r>
    <r>
      <rPr>
        <sz val="10"/>
        <color theme="1"/>
        <rFont val="Arial"/>
        <family val="2"/>
        <charset val="204"/>
      </rPr>
      <t xml:space="preserve"> - по виду деятельности "Транспортировка и хранение"</t>
    </r>
  </si>
  <si>
    <r>
      <rPr>
        <vertAlign val="superscript"/>
        <sz val="10"/>
        <color theme="1"/>
        <rFont val="Arial"/>
        <family val="2"/>
        <charset val="204"/>
      </rPr>
      <t>5</t>
    </r>
    <r>
      <rPr>
        <sz val="10"/>
        <color theme="1"/>
        <rFont val="Arial"/>
        <family val="2"/>
        <charset val="204"/>
      </rPr>
      <t xml:space="preserve"> - индекс тарифов на грузовые перевозки</t>
    </r>
  </si>
  <si>
    <r>
      <rPr>
        <vertAlign val="superscript"/>
        <sz val="10"/>
        <color theme="1"/>
        <rFont val="Arial"/>
        <family val="2"/>
        <charset val="204"/>
      </rPr>
      <t>6</t>
    </r>
    <r>
      <rPr>
        <sz val="10"/>
        <color theme="1"/>
        <rFont val="Arial"/>
        <family val="2"/>
        <charset val="204"/>
      </rPr>
      <t xml:space="preserve"> - за счет всех источников финансирования</t>
    </r>
  </si>
  <si>
    <r>
      <rPr>
        <vertAlign val="superscript"/>
        <sz val="10"/>
        <color theme="1"/>
        <rFont val="Arial"/>
        <family val="2"/>
        <charset val="204"/>
      </rPr>
      <t>7</t>
    </r>
    <r>
      <rPr>
        <sz val="10"/>
        <color theme="1"/>
        <rFont val="Arial"/>
        <family val="2"/>
        <charset val="204"/>
      </rPr>
      <t>- с учетом НДС, косвенных налогов, торгово-транспортной наценки</t>
    </r>
  </si>
  <si>
    <t>шт</t>
  </si>
  <si>
    <r>
      <t>Прогноз индексов цен производителей</t>
    </r>
    <r>
      <rPr>
        <b/>
        <vertAlign val="superscript"/>
        <sz val="16"/>
        <color rgb="FF203277"/>
        <rFont val="Arial"/>
        <family val="2"/>
        <charset val="204"/>
      </rPr>
      <t>1</t>
    </r>
    <r>
      <rPr>
        <b/>
        <sz val="16"/>
        <color rgb="FF203277"/>
        <rFont val="Arial"/>
        <family val="2"/>
        <charset val="204"/>
      </rPr>
      <t xml:space="preserve"> и индексов-дефляторов по видам экономической деятельности, в % г/г  (Базовый)</t>
    </r>
  </si>
  <si>
    <t xml:space="preserve">Добыча топливно-энергетических полезных ископаемых
(05, 06+09) </t>
  </si>
  <si>
    <r>
      <t xml:space="preserve">  уголь энергетический каменный</t>
    </r>
    <r>
      <rPr>
        <i/>
        <vertAlign val="superscript"/>
        <sz val="13"/>
        <color indexed="8"/>
        <rFont val="Arial"/>
        <family val="2"/>
        <charset val="204"/>
      </rPr>
      <t>2</t>
    </r>
  </si>
  <si>
    <t xml:space="preserve">Добыча металлических руд и прочих полезных ископаемых
(07, 08) </t>
  </si>
  <si>
    <t>Обрабатывающие производства     (Раздел C)</t>
  </si>
  <si>
    <t>Производство пищевых продуктов, напитков и табачных изделий
(10, 11, 12)</t>
  </si>
  <si>
    <t xml:space="preserve">Производство черных металлов 
(24.1, 24.2, 24.3, 24.5) </t>
  </si>
  <si>
    <t>поменять</t>
  </si>
  <si>
    <r>
      <rPr>
        <vertAlign val="superscript"/>
        <sz val="10"/>
        <color theme="1"/>
        <rFont val="Arial"/>
        <family val="2"/>
        <charset val="204"/>
      </rPr>
      <t>3</t>
    </r>
    <r>
      <rPr>
        <sz val="10"/>
        <color theme="1"/>
        <rFont val="Arial"/>
        <family val="2"/>
        <charset val="204"/>
      </rPr>
      <t xml:space="preserve"> - в соответствии с Общероссийским классификаторои продукции по видам экономической деятельности (ОКПД2) ОК 034-2014 (КПЕС 2008)  уголь, за исключением антрацита, угля коксующегося и угля бурого (05.10.10.130)</t>
    </r>
  </si>
  <si>
    <t>Генеральный директор _____________________________________В.П. Шумков</t>
  </si>
  <si>
    <t>Общество с ограниченной ответственностью "Объединенные энергетичекие системы"</t>
  </si>
  <si>
    <t>Субъекты Российской Федерации, на территории которых реализуется инвестиционный проект: Московская область, г. Химки, мкр. Клязьма Старбеево, кв-л Ивакино</t>
  </si>
  <si>
    <t>Укрупненный норматив цены, тыс рублей (без НДС)</t>
  </si>
  <si>
    <t>Таблица 2. Реконструкция ПС (элементов ПС), строительство элементов ПС 0,4-750 кВ</t>
  </si>
  <si>
    <t xml:space="preserve">Укрупненный норматив цены,  тыс рублей (без НДС) </t>
  </si>
  <si>
    <t xml:space="preserve">Ц1-94-1510 </t>
  </si>
  <si>
    <t>Установки КРМ 110-750 кВ</t>
  </si>
  <si>
    <t xml:space="preserve">П-2 </t>
  </si>
  <si>
    <t>10/0,4 кВ</t>
  </si>
  <si>
    <t>ТМГ-1250 кВА</t>
  </si>
  <si>
    <t>КТП 2</t>
  </si>
  <si>
    <t>тип (киосковый, мачтовый, шкафной, столбовой, блочный), количество трансформаторов (1,2), номинальная мощность</t>
  </si>
  <si>
    <t>Т-3, Т-4, Т-5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</si>
  <si>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</si>
  <si>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</si>
  <si>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 2023</t>
    </r>
    <r>
      <rPr>
        <i/>
        <vertAlign val="subscript"/>
        <sz val="11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</si>
  <si>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</t>
    </r>
  </si>
  <si>
    <t>Инфляция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</si>
  <si>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</si>
  <si>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</si>
  <si>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7.(2013-2022+1)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</si>
  <si>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ПР2023</t>
    </r>
    <r>
      <rPr>
        <i/>
        <vertAlign val="superscript"/>
        <sz val="11"/>
        <rFont val="Times New Roman"/>
        <family val="1"/>
        <charset val="204"/>
      </rPr>
      <t xml:space="preserve">  3)</t>
    </r>
  </si>
  <si>
    <t>7.(b-d+2)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</si>
  <si>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</si>
  <si>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t xml:space="preserve">Наименование инвестиционного проекта: Реконструкция ТП-455 (замена 2-х силовых трансформаторов ТМГ-630/10/0,4 на 2 силовых трансформатора ТМГ-1250/10/0,4) </t>
  </si>
  <si>
    <t>Идентификатор инвестиционного проекта: Q_455</t>
  </si>
  <si>
    <t xml:space="preserve">Реконструкция ТП-455 (замена 2-х силовых трансформаторов ТМГ-630/10/0,4 на 2 силовых трансформатора ТМГ-1250/10/0,4) </t>
  </si>
  <si>
    <t>(2025 и 2026)</t>
  </si>
  <si>
    <t xml:space="preserve">Электромонтажные работы: Замена в ТП-1186 2-х существующих силовых трансформаторов номинальной мощностью 630 кВА на 2-а силовых трансформатора 1250 кВА в целях технологического присоединения энергопринимающих устройств по адресу: Московская область, г. Химки, мкр. Клязьма Старбеево, кв-л Ивакино
</t>
  </si>
  <si>
    <t>Распределительное устройство ПС 6-750 кВ</t>
  </si>
  <si>
    <t>Т5-21 - 1..5</t>
  </si>
  <si>
    <t>6.2</t>
  </si>
  <si>
    <t>6. …</t>
  </si>
  <si>
    <t>Коэффициент перехода для Т5-21 - 1..5</t>
  </si>
  <si>
    <t>КТП 1</t>
  </si>
  <si>
    <t>ВЛ 1</t>
  </si>
  <si>
    <t>количество цепей, марка провода (сечение), количество проводов в фазе</t>
  </si>
  <si>
    <t>км (по трассе)</t>
  </si>
  <si>
    <t>Л-1, Л-2</t>
  </si>
  <si>
    <t>ВЛ 2</t>
  </si>
  <si>
    <t>Демонтаж ВЛ 1</t>
  </si>
  <si>
    <t>км</t>
  </si>
  <si>
    <t>Д-1</t>
  </si>
  <si>
    <t>Демонтаж ВЛ 2</t>
  </si>
  <si>
    <t>П-3</t>
  </si>
  <si>
    <t>описание</t>
  </si>
  <si>
    <t>П-4</t>
  </si>
  <si>
    <t>КЛ 1 цепь №1</t>
  </si>
  <si>
    <t>марка (количество жил, сечение и материал жилы)</t>
  </si>
  <si>
    <t>К-1, К-2</t>
  </si>
  <si>
    <t>КЛ 1 цепь №2</t>
  </si>
  <si>
    <t>1.3</t>
  </si>
  <si>
    <t>КЛ 2</t>
  </si>
  <si>
    <t>Трасса прокладки КЛ</t>
  </si>
  <si>
    <t>КЛ 1</t>
  </si>
  <si>
    <t>количество цепей, прокладка в траншее</t>
  </si>
  <si>
    <t>К-3</t>
  </si>
  <si>
    <t xml:space="preserve"> выполнение специального перехода методом горизонтально-направленного бурения</t>
  </si>
  <si>
    <t>К-4</t>
  </si>
  <si>
    <t>П-5</t>
  </si>
  <si>
    <t>(2024 и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</si>
</sst>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  <numFmt numFmtId="169" formatCode="0.000"/>
    <numFmt numFmtId="171" formatCode="0_)"/>
    <numFmt numFmtId="172" formatCode="0.0_)"/>
    <numFmt numFmtId="173" formatCode="0.000000_)"/>
    <numFmt numFmtId="174" formatCode="0.000_)"/>
    <numFmt numFmtId="175" formatCode="0.00000000_)"/>
    <numFmt numFmtId="176" formatCode="0.00_)"/>
  </numFmts>
  <fonts count="9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vertAlign val="superscript"/>
      <sz val="11"/>
      <color theme="1"/>
      <name val="Times New Roman"/>
      <family val="1"/>
      <charset val="204"/>
    </font>
    <font>
      <b/>
      <i/>
      <vertAlign val="subscript"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sz val="12"/>
      <name val="Calibri"/>
      <family val="2"/>
      <charset val="204"/>
    </font>
    <font>
      <sz val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vertAlign val="superscript"/>
      <sz val="16"/>
      <color rgb="FF203277"/>
      <name val="Arial"/>
      <family val="2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rgb="FF203277"/>
      <name val="Arial"/>
      <family val="2"/>
      <charset val="204"/>
    </font>
    <font>
      <sz val="12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vertAlign val="superscript"/>
      <sz val="13"/>
      <color indexed="8"/>
      <name val="Arial"/>
      <family val="2"/>
      <charset val="204"/>
    </font>
    <font>
      <b/>
      <vertAlign val="superscript"/>
      <sz val="13"/>
      <color indexed="8"/>
      <name val="Arial"/>
      <family val="2"/>
      <charset val="204"/>
    </font>
    <font>
      <vertAlign val="superscript"/>
      <sz val="13"/>
      <name val="Arial"/>
      <family val="2"/>
      <charset val="204"/>
    </font>
    <font>
      <sz val="13"/>
      <name val="Arial"/>
      <family val="2"/>
      <charset val="204"/>
    </font>
    <font>
      <sz val="12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20"/>
      <name val="Times New Roman"/>
      <family val="1"/>
      <charset val="204"/>
    </font>
    <font>
      <b/>
      <sz val="13"/>
      <color indexed="8"/>
      <name val="Times New Roman CYR"/>
      <family val="1"/>
      <charset val="204"/>
    </font>
    <font>
      <b/>
      <sz val="10"/>
      <color indexed="8"/>
      <name val="Arial"/>
      <family val="2"/>
      <charset val="204"/>
    </font>
    <font>
      <sz val="14"/>
      <name val="Courier"/>
      <family val="1"/>
      <charset val="204"/>
    </font>
    <font>
      <strike/>
      <sz val="14"/>
      <name val="Cambria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indexed="8"/>
      <name val="Courier"/>
      <family val="1"/>
      <charset val="204"/>
    </font>
    <font>
      <b/>
      <sz val="14"/>
      <name val="Cambria"/>
      <family val="1"/>
      <charset val="204"/>
    </font>
    <font>
      <sz val="13"/>
      <name val="Times New Roman"/>
      <family val="1"/>
      <charset val="204"/>
    </font>
    <font>
      <sz val="13"/>
      <name val="Courier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6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  <font>
      <sz val="13"/>
      <color theme="0"/>
      <name val="Times New Roman"/>
      <family val="1"/>
      <charset val="204"/>
    </font>
    <font>
      <sz val="13"/>
      <color theme="0"/>
      <name val="Courier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Courier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EAF1F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3" fillId="0" borderId="0"/>
    <xf numFmtId="0" fontId="3" fillId="0" borderId="0"/>
    <xf numFmtId="0" fontId="24" fillId="0" borderId="0"/>
    <xf numFmtId="171" fontId="58" fillId="0" borderId="0"/>
    <xf numFmtId="0" fontId="2" fillId="0" borderId="0"/>
    <xf numFmtId="0" fontId="1" fillId="0" borderId="0"/>
  </cellStyleXfs>
  <cellXfs count="331">
    <xf numFmtId="0" fontId="0" fillId="0" borderId="0" xfId="0"/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/>
    </xf>
    <xf numFmtId="3" fontId="5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0" xfId="0" quotePrefix="1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4" fontId="5" fillId="0" borderId="10" xfId="0" applyNumberFormat="1" applyFont="1" applyBorder="1" applyAlignment="1">
      <alignment horizontal="center" vertical="center" wrapText="1"/>
    </xf>
    <xf numFmtId="0" fontId="32" fillId="0" borderId="0" xfId="0" applyFont="1"/>
    <xf numFmtId="0" fontId="32" fillId="0" borderId="0" xfId="37" applyFont="1" applyAlignment="1">
      <alignment horizontal="right"/>
    </xf>
    <xf numFmtId="0" fontId="31" fillId="0" borderId="0" xfId="0" applyFont="1" applyAlignment="1">
      <alignment vertical="center"/>
    </xf>
    <xf numFmtId="0" fontId="31" fillId="0" borderId="0" xfId="0" applyFont="1"/>
    <xf numFmtId="0" fontId="31" fillId="0" borderId="0" xfId="0" applyFont="1" applyAlignment="1">
      <alignment vertical="center" wrapText="1"/>
    </xf>
    <xf numFmtId="49" fontId="5" fillId="0" borderId="0" xfId="0" applyNumberFormat="1" applyFont="1" applyAlignment="1">
      <alignment horizontal="center"/>
    </xf>
    <xf numFmtId="49" fontId="6" fillId="0" borderId="1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49" fontId="5" fillId="24" borderId="0" xfId="0" applyNumberFormat="1" applyFont="1" applyFill="1" applyAlignment="1">
      <alignment horizontal="center"/>
    </xf>
    <xf numFmtId="0" fontId="5" fillId="24" borderId="0" xfId="0" applyFont="1" applyFill="1" applyAlignment="1">
      <alignment wrapText="1"/>
    </xf>
    <xf numFmtId="0" fontId="5" fillId="24" borderId="0" xfId="0" applyFont="1" applyFill="1" applyAlignment="1">
      <alignment horizontal="center" wrapText="1"/>
    </xf>
    <xf numFmtId="0" fontId="5" fillId="24" borderId="0" xfId="0" applyFont="1" applyFill="1" applyAlignment="1">
      <alignment horizontal="right"/>
    </xf>
    <xf numFmtId="3" fontId="5" fillId="24" borderId="0" xfId="0" applyNumberFormat="1" applyFont="1" applyFill="1" applyAlignment="1">
      <alignment horizontal="center"/>
    </xf>
    <xf numFmtId="0" fontId="30" fillId="24" borderId="0" xfId="0" applyFont="1" applyFill="1" applyAlignment="1">
      <alignment horizontal="center" vertical="center" wrapText="1"/>
    </xf>
    <xf numFmtId="0" fontId="5" fillId="24" borderId="0" xfId="0" applyFont="1" applyFill="1"/>
    <xf numFmtId="0" fontId="5" fillId="24" borderId="10" xfId="0" applyFont="1" applyFill="1" applyBorder="1" applyAlignment="1">
      <alignment horizontal="center" vertical="center"/>
    </xf>
    <xf numFmtId="0" fontId="5" fillId="24" borderId="0" xfId="0" applyFont="1" applyFill="1" applyAlignment="1">
      <alignment horizontal="center" vertical="center" wrapText="1"/>
    </xf>
    <xf numFmtId="0" fontId="43" fillId="24" borderId="10" xfId="0" applyFont="1" applyFill="1" applyBorder="1" applyAlignment="1">
      <alignment vertical="center" wrapText="1"/>
    </xf>
    <xf numFmtId="0" fontId="6" fillId="24" borderId="0" xfId="0" applyFont="1" applyFill="1" applyAlignment="1">
      <alignment vertical="center" wrapText="1"/>
    </xf>
    <xf numFmtId="0" fontId="6" fillId="24" borderId="0" xfId="0" applyFont="1" applyFill="1" applyAlignment="1">
      <alignment horizontal="center" vertical="center" wrapText="1"/>
    </xf>
    <xf numFmtId="3" fontId="5" fillId="24" borderId="10" xfId="0" applyNumberFormat="1" applyFont="1" applyFill="1" applyBorder="1" applyAlignment="1">
      <alignment horizontal="center" vertical="center" wrapText="1"/>
    </xf>
    <xf numFmtId="49" fontId="5" fillId="24" borderId="14" xfId="0" applyNumberFormat="1" applyFont="1" applyFill="1" applyBorder="1" applyAlignment="1">
      <alignment horizontal="center" vertical="center" wrapText="1"/>
    </xf>
    <xf numFmtId="0" fontId="27" fillId="0" borderId="0" xfId="55" applyFont="1"/>
    <xf numFmtId="171" fontId="59" fillId="0" borderId="21" xfId="56" applyFont="1" applyBorder="1" applyAlignment="1" applyProtection="1">
      <alignment horizontal="center" vertical="center"/>
      <protection locked="0"/>
    </xf>
    <xf numFmtId="171" fontId="60" fillId="0" borderId="22" xfId="56" applyFont="1" applyBorder="1" applyAlignment="1" applyProtection="1">
      <alignment horizontal="center" vertical="center" wrapText="1"/>
      <protection locked="0"/>
    </xf>
    <xf numFmtId="171" fontId="60" fillId="0" borderId="23" xfId="56" applyFont="1" applyBorder="1" applyAlignment="1" applyProtection="1">
      <alignment horizontal="center" vertical="center" wrapText="1"/>
      <protection locked="0"/>
    </xf>
    <xf numFmtId="171" fontId="61" fillId="0" borderId="24" xfId="56" applyFont="1" applyBorder="1" applyAlignment="1" applyProtection="1">
      <alignment horizontal="center" vertical="center"/>
      <protection locked="0"/>
    </xf>
    <xf numFmtId="0" fontId="63" fillId="25" borderId="27" xfId="55" applyFont="1" applyFill="1" applyBorder="1" applyAlignment="1">
      <alignment horizontal="left" vertical="center" wrapText="1" indent="2"/>
    </xf>
    <xf numFmtId="1" fontId="64" fillId="25" borderId="28" xfId="55" applyNumberFormat="1" applyFont="1" applyFill="1" applyBorder="1" applyAlignment="1">
      <alignment horizontal="center" vertical="center"/>
    </xf>
    <xf numFmtId="0" fontId="63" fillId="25" borderId="29" xfId="55" applyFont="1" applyFill="1" applyBorder="1"/>
    <xf numFmtId="171" fontId="60" fillId="0" borderId="30" xfId="56" applyFont="1" applyBorder="1" applyAlignment="1">
      <alignment vertical="center"/>
    </xf>
    <xf numFmtId="172" fontId="61" fillId="0" borderId="19" xfId="56" applyNumberFormat="1" applyFont="1" applyBorder="1" applyAlignment="1">
      <alignment horizontal="center" vertical="center"/>
    </xf>
    <xf numFmtId="172" fontId="61" fillId="0" borderId="0" xfId="56" applyNumberFormat="1" applyFont="1" applyAlignment="1">
      <alignment horizontal="center" vertical="center"/>
    </xf>
    <xf numFmtId="172" fontId="61" fillId="0" borderId="31" xfId="56" applyNumberFormat="1" applyFont="1" applyBorder="1" applyAlignment="1">
      <alignment horizontal="center" vertical="center"/>
    </xf>
    <xf numFmtId="171" fontId="59" fillId="0" borderId="30" xfId="56" applyFont="1" applyBorder="1" applyAlignment="1">
      <alignment vertical="center"/>
    </xf>
    <xf numFmtId="172" fontId="65" fillId="0" borderId="19" xfId="56" applyNumberFormat="1" applyFont="1" applyBorder="1" applyAlignment="1">
      <alignment horizontal="center" vertical="center"/>
    </xf>
    <xf numFmtId="172" fontId="65" fillId="0" borderId="0" xfId="56" applyNumberFormat="1" applyFont="1" applyAlignment="1">
      <alignment horizontal="center" vertical="center"/>
    </xf>
    <xf numFmtId="172" fontId="65" fillId="0" borderId="31" xfId="56" applyNumberFormat="1" applyFont="1" applyBorder="1" applyAlignment="1">
      <alignment horizontal="center" vertical="center"/>
    </xf>
    <xf numFmtId="171" fontId="66" fillId="0" borderId="30" xfId="56" applyFont="1" applyBorder="1" applyAlignment="1">
      <alignment vertical="center" wrapText="1"/>
    </xf>
    <xf numFmtId="0" fontId="63" fillId="25" borderId="32" xfId="55" applyFont="1" applyFill="1" applyBorder="1" applyAlignment="1">
      <alignment horizontal="left" vertical="center" wrapText="1" indent="2"/>
    </xf>
    <xf numFmtId="172" fontId="65" fillId="0" borderId="14" xfId="56" applyNumberFormat="1" applyFont="1" applyBorder="1" applyAlignment="1">
      <alignment horizontal="center" vertical="center"/>
    </xf>
    <xf numFmtId="172" fontId="65" fillId="0" borderId="15" xfId="56" applyNumberFormat="1" applyFont="1" applyBorder="1" applyAlignment="1">
      <alignment horizontal="center" vertical="center"/>
    </xf>
    <xf numFmtId="172" fontId="65" fillId="0" borderId="33" xfId="56" applyNumberFormat="1" applyFont="1" applyBorder="1" applyAlignment="1">
      <alignment horizontal="center" vertical="center"/>
    </xf>
    <xf numFmtId="0" fontId="63" fillId="25" borderId="34" xfId="55" applyFont="1" applyFill="1" applyBorder="1" applyAlignment="1">
      <alignment horizontal="left" vertical="center" wrapText="1" indent="2"/>
    </xf>
    <xf numFmtId="0" fontId="64" fillId="25" borderId="32" xfId="55" applyFont="1" applyFill="1" applyBorder="1" applyAlignment="1">
      <alignment horizontal="left" vertical="center" wrapText="1" indent="2"/>
    </xf>
    <xf numFmtId="171" fontId="59" fillId="0" borderId="35" xfId="56" applyFont="1" applyBorder="1" applyAlignment="1">
      <alignment vertical="center"/>
    </xf>
    <xf numFmtId="172" fontId="65" fillId="0" borderId="36" xfId="56" applyNumberFormat="1" applyFont="1" applyBorder="1" applyAlignment="1">
      <alignment horizontal="center" vertical="center"/>
    </xf>
    <xf numFmtId="172" fontId="65" fillId="0" borderId="37" xfId="56" applyNumberFormat="1" applyFont="1" applyBorder="1" applyAlignment="1">
      <alignment horizontal="center" vertical="center"/>
    </xf>
    <xf numFmtId="172" fontId="65" fillId="0" borderId="38" xfId="56" applyNumberFormat="1" applyFont="1" applyBorder="1" applyAlignment="1">
      <alignment horizontal="center" vertical="center"/>
    </xf>
    <xf numFmtId="171" fontId="59" fillId="0" borderId="24" xfId="56" applyFont="1" applyBorder="1" applyAlignment="1">
      <alignment vertical="center"/>
    </xf>
    <xf numFmtId="0" fontId="64" fillId="25" borderId="34" xfId="55" applyFont="1" applyFill="1" applyBorder="1" applyAlignment="1">
      <alignment horizontal="left" vertical="center" wrapText="1" indent="2"/>
    </xf>
    <xf numFmtId="172" fontId="61" fillId="0" borderId="17" xfId="56" applyNumberFormat="1" applyFont="1" applyBorder="1" applyAlignment="1">
      <alignment horizontal="center" vertical="center"/>
    </xf>
    <xf numFmtId="172" fontId="61" fillId="0" borderId="15" xfId="56" applyNumberFormat="1" applyFont="1" applyBorder="1" applyAlignment="1">
      <alignment horizontal="center" vertical="center"/>
    </xf>
    <xf numFmtId="172" fontId="61" fillId="0" borderId="33" xfId="56" applyNumberFormat="1" applyFont="1" applyBorder="1" applyAlignment="1">
      <alignment horizontal="center" vertical="center"/>
    </xf>
    <xf numFmtId="171" fontId="59" fillId="0" borderId="34" xfId="56" applyFont="1" applyBorder="1" applyAlignment="1">
      <alignment vertical="center"/>
    </xf>
    <xf numFmtId="171" fontId="59" fillId="0" borderId="39" xfId="56" applyFont="1" applyBorder="1" applyAlignment="1">
      <alignment vertical="center" wrapText="1"/>
    </xf>
    <xf numFmtId="1" fontId="63" fillId="25" borderId="18" xfId="55" applyNumberFormat="1" applyFont="1" applyFill="1" applyBorder="1" applyAlignment="1">
      <alignment horizontal="center" vertical="center"/>
    </xf>
    <xf numFmtId="1" fontId="63" fillId="25" borderId="25" xfId="55" applyNumberFormat="1" applyFont="1" applyFill="1" applyBorder="1" applyAlignment="1">
      <alignment horizontal="center" vertical="center"/>
    </xf>
    <xf numFmtId="0" fontId="63" fillId="25" borderId="26" xfId="55" applyFont="1" applyFill="1" applyBorder="1"/>
    <xf numFmtId="171" fontId="65" fillId="0" borderId="30" xfId="56" applyFont="1" applyBorder="1" applyAlignment="1">
      <alignment vertical="center"/>
    </xf>
    <xf numFmtId="1" fontId="63" fillId="25" borderId="19" xfId="55" applyNumberFormat="1" applyFont="1" applyFill="1" applyBorder="1" applyAlignment="1">
      <alignment horizontal="center" vertical="center"/>
    </xf>
    <xf numFmtId="1" fontId="63" fillId="25" borderId="0" xfId="55" applyNumberFormat="1" applyFont="1" applyFill="1" applyAlignment="1">
      <alignment horizontal="center" vertical="center"/>
    </xf>
    <xf numFmtId="0" fontId="63" fillId="25" borderId="31" xfId="55" applyFont="1" applyFill="1" applyBorder="1"/>
    <xf numFmtId="172" fontId="32" fillId="24" borderId="0" xfId="56" applyNumberFormat="1" applyFont="1" applyFill="1" applyAlignment="1">
      <alignment horizontal="center" vertical="center"/>
    </xf>
    <xf numFmtId="171" fontId="75" fillId="0" borderId="0" xfId="56" applyFont="1" applyAlignment="1">
      <alignment vertical="center"/>
    </xf>
    <xf numFmtId="172" fontId="31" fillId="0" borderId="0" xfId="56" applyNumberFormat="1" applyFont="1" applyAlignment="1">
      <alignment horizontal="center" vertical="center"/>
    </xf>
    <xf numFmtId="174" fontId="76" fillId="0" borderId="0" xfId="44" applyNumberFormat="1" applyFont="1" applyAlignment="1">
      <alignment horizontal="center" vertical="center"/>
    </xf>
    <xf numFmtId="0" fontId="52" fillId="0" borderId="0" xfId="53" applyFont="1" applyAlignment="1">
      <alignment vertical="center"/>
    </xf>
    <xf numFmtId="0" fontId="6" fillId="0" borderId="0" xfId="0" applyFont="1"/>
    <xf numFmtId="0" fontId="34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2" fillId="0" borderId="0" xfId="0" applyFont="1" applyAlignment="1">
      <alignment vertical="center"/>
    </xf>
    <xf numFmtId="0" fontId="53" fillId="25" borderId="0" xfId="55" applyFont="1" applyFill="1"/>
    <xf numFmtId="0" fontId="54" fillId="25" borderId="0" xfId="55" applyFont="1" applyFill="1"/>
    <xf numFmtId="0" fontId="55" fillId="25" borderId="15" xfId="55" applyFont="1" applyFill="1" applyBorder="1" applyAlignment="1">
      <alignment vertical="top"/>
    </xf>
    <xf numFmtId="0" fontId="56" fillId="25" borderId="15" xfId="55" applyFont="1" applyFill="1" applyBorder="1" applyAlignment="1">
      <alignment vertical="top"/>
    </xf>
    <xf numFmtId="0" fontId="56" fillId="25" borderId="0" xfId="55" applyFont="1" applyFill="1" applyAlignment="1">
      <alignment vertical="top"/>
    </xf>
    <xf numFmtId="0" fontId="55" fillId="0" borderId="25" xfId="55" applyFont="1" applyBorder="1" applyAlignment="1">
      <alignment vertical="top"/>
    </xf>
    <xf numFmtId="0" fontId="56" fillId="0" borderId="25" xfId="55" applyFont="1" applyBorder="1" applyAlignment="1">
      <alignment vertical="top"/>
    </xf>
    <xf numFmtId="0" fontId="55" fillId="0" borderId="0" xfId="55" applyFont="1" applyAlignment="1">
      <alignment vertical="top"/>
    </xf>
    <xf numFmtId="0" fontId="56" fillId="0" borderId="0" xfId="55" applyFont="1" applyAlignment="1">
      <alignment vertical="top"/>
    </xf>
    <xf numFmtId="171" fontId="78" fillId="0" borderId="0" xfId="56" applyFont="1" applyAlignment="1" applyProtection="1">
      <alignment horizontal="center" vertical="center" wrapText="1"/>
      <protection locked="0"/>
    </xf>
    <xf numFmtId="171" fontId="78" fillId="26" borderId="0" xfId="56" applyFont="1" applyFill="1" applyAlignment="1" applyProtection="1">
      <alignment horizontal="center" vertical="center" wrapText="1"/>
      <protection locked="0"/>
    </xf>
    <xf numFmtId="0" fontId="1" fillId="0" borderId="0" xfId="58"/>
    <xf numFmtId="0" fontId="61" fillId="0" borderId="18" xfId="58" applyFont="1" applyBorder="1" applyAlignment="1">
      <alignment horizontal="center"/>
    </xf>
    <xf numFmtId="0" fontId="62" fillId="0" borderId="25" xfId="58" applyFont="1" applyBorder="1"/>
    <xf numFmtId="171" fontId="79" fillId="0" borderId="0" xfId="56" applyFont="1" applyAlignment="1" applyProtection="1">
      <alignment horizontal="center" vertical="center" wrapText="1"/>
      <protection locked="0"/>
    </xf>
    <xf numFmtId="171" fontId="79" fillId="26" borderId="0" xfId="56" applyFont="1" applyFill="1" applyAlignment="1" applyProtection="1">
      <alignment horizontal="center" vertical="center" wrapText="1"/>
      <protection locked="0"/>
    </xf>
    <xf numFmtId="0" fontId="73" fillId="0" borderId="0" xfId="58" applyFont="1"/>
    <xf numFmtId="1" fontId="64" fillId="25" borderId="43" xfId="55" applyNumberFormat="1" applyFont="1" applyFill="1" applyBorder="1" applyAlignment="1">
      <alignment horizontal="center" vertical="center"/>
    </xf>
    <xf numFmtId="172" fontId="32" fillId="27" borderId="0" xfId="56" applyNumberFormat="1" applyFont="1" applyFill="1" applyAlignment="1">
      <alignment horizontal="center" vertical="center"/>
    </xf>
    <xf numFmtId="171" fontId="80" fillId="26" borderId="0" xfId="56" applyFont="1" applyFill="1"/>
    <xf numFmtId="171" fontId="80" fillId="27" borderId="0" xfId="56" applyFont="1" applyFill="1"/>
    <xf numFmtId="172" fontId="31" fillId="26" borderId="0" xfId="56" applyNumberFormat="1" applyFont="1" applyFill="1" applyAlignment="1">
      <alignment horizontal="center" vertical="center"/>
    </xf>
    <xf numFmtId="172" fontId="65" fillId="0" borderId="17" xfId="56" applyNumberFormat="1" applyFont="1" applyBorder="1" applyAlignment="1">
      <alignment horizontal="center" vertical="center"/>
    </xf>
    <xf numFmtId="172" fontId="32" fillId="0" borderId="0" xfId="56" applyNumberFormat="1" applyFont="1" applyAlignment="1">
      <alignment horizontal="center" vertical="center"/>
    </xf>
    <xf numFmtId="172" fontId="32" fillId="26" borderId="0" xfId="56" applyNumberFormat="1" applyFont="1" applyFill="1" applyAlignment="1">
      <alignment horizontal="center" vertical="center"/>
    </xf>
    <xf numFmtId="1" fontId="64" fillId="25" borderId="18" xfId="55" applyNumberFormat="1" applyFont="1" applyFill="1" applyBorder="1" applyAlignment="1">
      <alignment horizontal="center" vertical="center"/>
    </xf>
    <xf numFmtId="1" fontId="64" fillId="25" borderId="25" xfId="55" applyNumberFormat="1" applyFont="1" applyFill="1" applyBorder="1" applyAlignment="1">
      <alignment horizontal="center" vertical="center"/>
    </xf>
    <xf numFmtId="1" fontId="64" fillId="25" borderId="20" xfId="55" applyNumberFormat="1" applyFont="1" applyFill="1" applyBorder="1" applyAlignment="1">
      <alignment horizontal="center" vertical="center"/>
    </xf>
    <xf numFmtId="171" fontId="80" fillId="28" borderId="0" xfId="56" applyFont="1" applyFill="1"/>
    <xf numFmtId="172" fontId="65" fillId="0" borderId="16" xfId="56" applyNumberFormat="1" applyFont="1" applyBorder="1" applyAlignment="1">
      <alignment horizontal="center" vertical="center"/>
    </xf>
    <xf numFmtId="171" fontId="81" fillId="0" borderId="0" xfId="56" applyFont="1"/>
    <xf numFmtId="171" fontId="81" fillId="26" borderId="0" xfId="56" applyFont="1" applyFill="1"/>
    <xf numFmtId="172" fontId="65" fillId="0" borderId="44" xfId="56" applyNumberFormat="1" applyFont="1" applyBorder="1" applyAlignment="1">
      <alignment horizontal="center" vertical="center"/>
    </xf>
    <xf numFmtId="1" fontId="64" fillId="25" borderId="19" xfId="55" applyNumberFormat="1" applyFont="1" applyFill="1" applyBorder="1" applyAlignment="1">
      <alignment horizontal="center" vertical="center"/>
    </xf>
    <xf numFmtId="1" fontId="64" fillId="25" borderId="0" xfId="55" applyNumberFormat="1" applyFont="1" applyFill="1" applyAlignment="1">
      <alignment horizontal="center" vertical="center"/>
    </xf>
    <xf numFmtId="1" fontId="64" fillId="25" borderId="17" xfId="55" applyNumberFormat="1" applyFont="1" applyFill="1" applyBorder="1" applyAlignment="1">
      <alignment horizontal="center" vertical="center"/>
    </xf>
    <xf numFmtId="0" fontId="64" fillId="25" borderId="26" xfId="55" applyFont="1" applyFill="1" applyBorder="1"/>
    <xf numFmtId="172" fontId="31" fillId="24" borderId="0" xfId="56" applyNumberFormat="1" applyFont="1" applyFill="1" applyAlignment="1">
      <alignment horizontal="center" vertical="center"/>
    </xf>
    <xf numFmtId="1" fontId="63" fillId="25" borderId="20" xfId="55" applyNumberFormat="1" applyFont="1" applyFill="1" applyBorder="1" applyAlignment="1">
      <alignment horizontal="center" vertical="center"/>
    </xf>
    <xf numFmtId="0" fontId="64" fillId="25" borderId="31" xfId="55" applyFont="1" applyFill="1" applyBorder="1"/>
    <xf numFmtId="0" fontId="82" fillId="0" borderId="0" xfId="58" applyFont="1"/>
    <xf numFmtId="171" fontId="81" fillId="28" borderId="0" xfId="56" applyFont="1" applyFill="1"/>
    <xf numFmtId="172" fontId="61" fillId="0" borderId="14" xfId="56" applyNumberFormat="1" applyFont="1" applyBorder="1" applyAlignment="1">
      <alignment horizontal="center" vertical="center"/>
    </xf>
    <xf numFmtId="172" fontId="61" fillId="0" borderId="16" xfId="56" applyNumberFormat="1" applyFont="1" applyBorder="1" applyAlignment="1">
      <alignment horizontal="center" vertical="center"/>
    </xf>
    <xf numFmtId="171" fontId="83" fillId="28" borderId="0" xfId="56" applyFont="1" applyFill="1"/>
    <xf numFmtId="171" fontId="83" fillId="26" borderId="0" xfId="56" applyFont="1" applyFill="1"/>
    <xf numFmtId="172" fontId="84" fillId="0" borderId="0" xfId="56" applyNumberFormat="1" applyFont="1" applyAlignment="1">
      <alignment horizontal="center" vertical="center"/>
    </xf>
    <xf numFmtId="172" fontId="85" fillId="27" borderId="0" xfId="56" applyNumberFormat="1" applyFont="1" applyFill="1" applyAlignment="1">
      <alignment horizontal="center" vertical="center"/>
    </xf>
    <xf numFmtId="171" fontId="86" fillId="26" borderId="0" xfId="56" applyFont="1" applyFill="1"/>
    <xf numFmtId="171" fontId="86" fillId="27" borderId="0" xfId="56" applyFont="1" applyFill="1"/>
    <xf numFmtId="172" fontId="87" fillId="0" borderId="0" xfId="56" applyNumberFormat="1" applyFont="1" applyAlignment="1">
      <alignment horizontal="center" vertical="center"/>
    </xf>
    <xf numFmtId="172" fontId="88" fillId="24" borderId="0" xfId="56" applyNumberFormat="1" applyFont="1" applyFill="1" applyAlignment="1">
      <alignment horizontal="center" vertical="center"/>
    </xf>
    <xf numFmtId="172" fontId="87" fillId="26" borderId="0" xfId="56" applyNumberFormat="1" applyFont="1" applyFill="1" applyAlignment="1">
      <alignment horizontal="center" vertical="center"/>
    </xf>
    <xf numFmtId="172" fontId="87" fillId="24" borderId="0" xfId="56" applyNumberFormat="1" applyFont="1" applyFill="1" applyAlignment="1">
      <alignment horizontal="center" vertical="center"/>
    </xf>
    <xf numFmtId="172" fontId="85" fillId="24" borderId="0" xfId="56" applyNumberFormat="1" applyFont="1" applyFill="1" applyAlignment="1">
      <alignment horizontal="center" vertical="center"/>
    </xf>
    <xf numFmtId="172" fontId="85" fillId="26" borderId="0" xfId="56" applyNumberFormat="1" applyFont="1" applyFill="1" applyAlignment="1">
      <alignment horizontal="center" vertical="center"/>
    </xf>
    <xf numFmtId="172" fontId="89" fillId="24" borderId="0" xfId="56" applyNumberFormat="1" applyFont="1" applyFill="1" applyAlignment="1">
      <alignment horizontal="center" vertical="center"/>
    </xf>
    <xf numFmtId="0" fontId="90" fillId="0" borderId="0" xfId="58" applyFont="1"/>
    <xf numFmtId="172" fontId="88" fillId="0" borderId="0" xfId="56" applyNumberFormat="1" applyFont="1" applyAlignment="1">
      <alignment horizontal="center" vertical="center"/>
    </xf>
    <xf numFmtId="171" fontId="65" fillId="0" borderId="35" xfId="56" applyFont="1" applyBorder="1" applyAlignment="1">
      <alignment vertical="center" wrapText="1"/>
    </xf>
    <xf numFmtId="172" fontId="65" fillId="24" borderId="36" xfId="56" applyNumberFormat="1" applyFont="1" applyFill="1" applyBorder="1" applyAlignment="1">
      <alignment horizontal="center" vertical="center"/>
    </xf>
    <xf numFmtId="172" fontId="65" fillId="24" borderId="37" xfId="56" applyNumberFormat="1" applyFont="1" applyFill="1" applyBorder="1" applyAlignment="1">
      <alignment horizontal="center" vertical="center"/>
    </xf>
    <xf numFmtId="172" fontId="65" fillId="24" borderId="44" xfId="56" applyNumberFormat="1" applyFont="1" applyFill="1" applyBorder="1" applyAlignment="1">
      <alignment horizontal="center" vertical="center"/>
    </xf>
    <xf numFmtId="172" fontId="65" fillId="24" borderId="38" xfId="56" applyNumberFormat="1" applyFont="1" applyFill="1" applyBorder="1" applyAlignment="1">
      <alignment horizontal="center" vertical="center"/>
    </xf>
    <xf numFmtId="1" fontId="63" fillId="25" borderId="17" xfId="55" applyNumberFormat="1" applyFont="1" applyFill="1" applyBorder="1" applyAlignment="1">
      <alignment horizontal="center" vertical="center"/>
    </xf>
    <xf numFmtId="0" fontId="63" fillId="25" borderId="0" xfId="55" applyFont="1" applyFill="1"/>
    <xf numFmtId="1" fontId="63" fillId="25" borderId="28" xfId="55" applyNumberFormat="1" applyFont="1" applyFill="1" applyBorder="1" applyAlignment="1">
      <alignment horizontal="center" vertical="center"/>
    </xf>
    <xf numFmtId="172" fontId="91" fillId="27" borderId="0" xfId="56" applyNumberFormat="1" applyFont="1" applyFill="1" applyAlignment="1">
      <alignment horizontal="center" vertical="center"/>
    </xf>
    <xf numFmtId="171" fontId="92" fillId="26" borderId="0" xfId="56" applyFont="1" applyFill="1"/>
    <xf numFmtId="171" fontId="92" fillId="27" borderId="0" xfId="56" applyFont="1" applyFill="1"/>
    <xf numFmtId="172" fontId="61" fillId="29" borderId="19" xfId="56" applyNumberFormat="1" applyFont="1" applyFill="1" applyBorder="1" applyAlignment="1">
      <alignment horizontal="center" vertical="center"/>
    </xf>
    <xf numFmtId="172" fontId="61" fillId="29" borderId="0" xfId="56" applyNumberFormat="1" applyFont="1" applyFill="1" applyAlignment="1">
      <alignment horizontal="center" vertical="center"/>
    </xf>
    <xf numFmtId="173" fontId="65" fillId="26" borderId="37" xfId="56" applyNumberFormat="1" applyFont="1" applyFill="1" applyBorder="1" applyAlignment="1">
      <alignment horizontal="center" vertical="center"/>
    </xf>
    <xf numFmtId="175" fontId="65" fillId="0" borderId="44" xfId="56" applyNumberFormat="1" applyFont="1" applyBorder="1" applyAlignment="1">
      <alignment horizontal="center" vertical="center"/>
    </xf>
    <xf numFmtId="175" fontId="65" fillId="0" borderId="37" xfId="56" applyNumberFormat="1" applyFont="1" applyBorder="1" applyAlignment="1">
      <alignment horizontal="center" vertical="center"/>
    </xf>
    <xf numFmtId="171" fontId="93" fillId="27" borderId="0" xfId="56" applyFont="1" applyFill="1" applyAlignment="1">
      <alignment vertical="center" wrapText="1"/>
    </xf>
    <xf numFmtId="172" fontId="86" fillId="27" borderId="0" xfId="56" applyNumberFormat="1" applyFont="1" applyFill="1"/>
    <xf numFmtId="171" fontId="94" fillId="0" borderId="0" xfId="56" applyFont="1" applyAlignment="1">
      <alignment vertical="center"/>
    </xf>
    <xf numFmtId="171" fontId="95" fillId="27" borderId="0" xfId="56" applyFont="1" applyFill="1" applyAlignment="1">
      <alignment wrapText="1"/>
    </xf>
    <xf numFmtId="172" fontId="96" fillId="27" borderId="0" xfId="56" applyNumberFormat="1" applyFont="1" applyFill="1"/>
    <xf numFmtId="171" fontId="96" fillId="27" borderId="0" xfId="56" applyFont="1" applyFill="1"/>
    <xf numFmtId="171" fontId="96" fillId="26" borderId="0" xfId="56" applyFont="1" applyFill="1"/>
    <xf numFmtId="171" fontId="94" fillId="30" borderId="0" xfId="56" applyFont="1" applyFill="1" applyAlignment="1">
      <alignment vertical="center"/>
    </xf>
    <xf numFmtId="0" fontId="73" fillId="0" borderId="0" xfId="58" applyFont="1" applyAlignment="1">
      <alignment vertical="center" wrapText="1"/>
    </xf>
    <xf numFmtId="176" fontId="87" fillId="0" borderId="0" xfId="56" applyNumberFormat="1" applyFont="1" applyAlignment="1">
      <alignment horizontal="center" vertical="center"/>
    </xf>
    <xf numFmtId="0" fontId="71" fillId="0" borderId="0" xfId="58" applyFont="1" applyAlignment="1">
      <alignment horizontal="left"/>
    </xf>
    <xf numFmtId="0" fontId="74" fillId="0" borderId="0" xfId="58" applyFont="1" applyAlignment="1">
      <alignment horizontal="left"/>
    </xf>
    <xf numFmtId="0" fontId="1" fillId="26" borderId="0" xfId="58" applyFill="1"/>
    <xf numFmtId="0" fontId="71" fillId="0" borderId="0" xfId="58" applyFont="1"/>
    <xf numFmtId="0" fontId="74" fillId="0" borderId="0" xfId="58" applyFont="1" applyAlignment="1">
      <alignment wrapText="1"/>
    </xf>
    <xf numFmtId="0" fontId="71" fillId="0" borderId="0" xfId="58" applyFont="1" applyAlignment="1">
      <alignment horizontal="left" wrapText="1"/>
    </xf>
    <xf numFmtId="169" fontId="71" fillId="0" borderId="0" xfId="58" applyNumberFormat="1" applyFont="1"/>
    <xf numFmtId="174" fontId="1" fillId="0" borderId="0" xfId="58" applyNumberFormat="1"/>
    <xf numFmtId="174" fontId="1" fillId="26" borderId="0" xfId="58" applyNumberFormat="1" applyFill="1"/>
    <xf numFmtId="49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0" fontId="6" fillId="31" borderId="0" xfId="0" applyFont="1" applyFill="1" applyAlignment="1">
      <alignment vertical="center"/>
    </xf>
    <xf numFmtId="49" fontId="6" fillId="31" borderId="10" xfId="0" applyNumberFormat="1" applyFont="1" applyFill="1" applyBorder="1" applyAlignment="1">
      <alignment horizontal="center" vertical="center"/>
    </xf>
    <xf numFmtId="0" fontId="6" fillId="31" borderId="10" xfId="0" applyFont="1" applyFill="1" applyBorder="1" applyAlignment="1">
      <alignment horizontal="left" vertical="center" wrapText="1"/>
    </xf>
    <xf numFmtId="0" fontId="6" fillId="31" borderId="10" xfId="0" applyFont="1" applyFill="1" applyBorder="1" applyAlignment="1">
      <alignment horizontal="center" vertical="center" wrapText="1"/>
    </xf>
    <xf numFmtId="3" fontId="6" fillId="31" borderId="10" xfId="0" applyNumberFormat="1" applyFont="1" applyFill="1" applyBorder="1" applyAlignment="1">
      <alignment horizontal="center" vertical="center" wrapText="1"/>
    </xf>
    <xf numFmtId="0" fontId="6" fillId="32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49" fontId="25" fillId="0" borderId="10" xfId="52" applyNumberFormat="1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49" fontId="25" fillId="0" borderId="15" xfId="52" applyNumberFormat="1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vertical="center" wrapText="1"/>
    </xf>
    <xf numFmtId="0" fontId="25" fillId="0" borderId="10" xfId="0" applyFont="1" applyBorder="1" applyAlignment="1">
      <alignment vertical="center" wrapText="1"/>
    </xf>
    <xf numFmtId="0" fontId="37" fillId="0" borderId="10" xfId="0" applyFont="1" applyBorder="1" applyAlignment="1">
      <alignment horizontal="left" vertical="center" wrapText="1"/>
    </xf>
    <xf numFmtId="0" fontId="28" fillId="0" borderId="10" xfId="0" applyFont="1" applyBorder="1" applyAlignment="1">
      <alignment horizontal="left" vertical="center" wrapText="1"/>
    </xf>
    <xf numFmtId="2" fontId="5" fillId="0" borderId="0" xfId="0" applyNumberFormat="1" applyFont="1"/>
    <xf numFmtId="0" fontId="42" fillId="0" borderId="0" xfId="0" applyFont="1"/>
    <xf numFmtId="0" fontId="37" fillId="0" borderId="10" xfId="0" applyFont="1" applyBorder="1" applyAlignment="1">
      <alignment horizontal="left" vertical="center"/>
    </xf>
    <xf numFmtId="4" fontId="5" fillId="0" borderId="0" xfId="0" applyNumberFormat="1" applyFont="1"/>
    <xf numFmtId="168" fontId="42" fillId="0" borderId="0" xfId="0" applyNumberFormat="1" applyFont="1"/>
    <xf numFmtId="0" fontId="45" fillId="0" borderId="10" xfId="0" applyFont="1" applyBorder="1" applyAlignment="1">
      <alignment horizontal="left"/>
    </xf>
    <xf numFmtId="49" fontId="25" fillId="0" borderId="0" xfId="0" applyNumberFormat="1" applyFont="1" applyAlignment="1">
      <alignment horizontal="center" vertical="center"/>
    </xf>
    <xf numFmtId="49" fontId="43" fillId="0" borderId="10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3" fontId="6" fillId="0" borderId="0" xfId="0" applyNumberFormat="1" applyFont="1" applyAlignment="1">
      <alignment horizontal="center"/>
    </xf>
    <xf numFmtId="0" fontId="5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24" borderId="0" xfId="0" applyFont="1" applyFill="1" applyAlignment="1">
      <alignment horizontal="center"/>
    </xf>
    <xf numFmtId="0" fontId="5" fillId="24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6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top"/>
    </xf>
    <xf numFmtId="0" fontId="5" fillId="0" borderId="0" xfId="52" applyFont="1" applyAlignment="1">
      <alignment wrapText="1"/>
    </xf>
    <xf numFmtId="0" fontId="6" fillId="0" borderId="0" xfId="52" applyFont="1"/>
    <xf numFmtId="0" fontId="5" fillId="0" borderId="0" xfId="52" applyFont="1" applyAlignment="1">
      <alignment horizontal="left"/>
    </xf>
    <xf numFmtId="0" fontId="5" fillId="0" borderId="0" xfId="0" applyFont="1" applyAlignment="1">
      <alignment horizontal="left" vertical="center"/>
    </xf>
    <xf numFmtId="0" fontId="37" fillId="0" borderId="17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3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77" fillId="0" borderId="0" xfId="0" applyFont="1" applyAlignment="1">
      <alignment horizontal="center" vertical="center" wrapText="1"/>
    </xf>
    <xf numFmtId="3" fontId="77" fillId="0" borderId="0" xfId="0" applyNumberFormat="1" applyFont="1" applyAlignment="1">
      <alignment horizontal="center"/>
    </xf>
    <xf numFmtId="0" fontId="5" fillId="24" borderId="10" xfId="0" applyFont="1" applyFill="1" applyBorder="1" applyAlignment="1">
      <alignment horizontal="center" vertical="center" wrapText="1"/>
    </xf>
    <xf numFmtId="0" fontId="5" fillId="24" borderId="15" xfId="0" applyFont="1" applyFill="1" applyBorder="1" applyAlignment="1">
      <alignment horizontal="center" vertical="center"/>
    </xf>
    <xf numFmtId="49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/>
    </xf>
    <xf numFmtId="0" fontId="28" fillId="24" borderId="0" xfId="0" applyFont="1" applyFill="1" applyAlignment="1">
      <alignment horizontal="left" vertical="center"/>
    </xf>
    <xf numFmtId="0" fontId="37" fillId="24" borderId="17" xfId="0" applyFont="1" applyFill="1" applyBorder="1" applyAlignment="1">
      <alignment horizontal="left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left" vertical="center" wrapText="1"/>
    </xf>
    <xf numFmtId="0" fontId="5" fillId="24" borderId="0" xfId="0" applyFont="1" applyFill="1" applyAlignment="1">
      <alignment horizontal="center"/>
    </xf>
    <xf numFmtId="0" fontId="28" fillId="24" borderId="0" xfId="0" applyFont="1" applyFill="1" applyAlignment="1">
      <alignment horizontal="left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/>
    </xf>
    <xf numFmtId="0" fontId="5" fillId="0" borderId="15" xfId="52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6" xfId="52" applyFont="1" applyBorder="1" applyAlignment="1">
      <alignment horizontal="center" vertical="center" wrapText="1"/>
    </xf>
    <xf numFmtId="0" fontId="5" fillId="0" borderId="45" xfId="52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4" fontId="43" fillId="0" borderId="11" xfId="0" applyNumberFormat="1" applyFont="1" applyBorder="1" applyAlignment="1">
      <alignment horizontal="center" vertical="center"/>
    </xf>
    <xf numFmtId="4" fontId="43" fillId="0" borderId="12" xfId="0" applyNumberFormat="1" applyFont="1" applyBorder="1" applyAlignment="1">
      <alignment horizontal="center" vertical="center"/>
    </xf>
    <xf numFmtId="3" fontId="43" fillId="0" borderId="11" xfId="0" applyNumberFormat="1" applyFont="1" applyBorder="1" applyAlignment="1">
      <alignment horizontal="center" vertical="center" wrapText="1"/>
    </xf>
    <xf numFmtId="3" fontId="43" fillId="0" borderId="13" xfId="0" applyNumberFormat="1" applyFont="1" applyBorder="1" applyAlignment="1">
      <alignment horizontal="center" vertical="center" wrapText="1"/>
    </xf>
    <xf numFmtId="3" fontId="43" fillId="0" borderId="12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/>
    </xf>
    <xf numFmtId="4" fontId="5" fillId="0" borderId="12" xfId="0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49" fontId="25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53" fillId="0" borderId="0" xfId="55" applyFont="1" applyAlignment="1">
      <alignment horizontal="left" vertical="center" wrapText="1"/>
    </xf>
    <xf numFmtId="0" fontId="62" fillId="0" borderId="40" xfId="58" applyFont="1" applyBorder="1" applyAlignment="1">
      <alignment horizontal="center"/>
    </xf>
    <xf numFmtId="0" fontId="62" fillId="0" borderId="41" xfId="58" applyFont="1" applyBorder="1" applyAlignment="1">
      <alignment horizontal="center"/>
    </xf>
    <xf numFmtId="0" fontId="62" fillId="0" borderId="42" xfId="58" applyFont="1" applyBorder="1" applyAlignment="1">
      <alignment horizontal="center"/>
    </xf>
    <xf numFmtId="0" fontId="71" fillId="0" borderId="0" xfId="58" applyFont="1" applyAlignment="1">
      <alignment horizontal="left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3" fontId="6" fillId="0" borderId="10" xfId="0" applyNumberFormat="1" applyFont="1" applyFill="1" applyBorder="1" applyAlignment="1">
      <alignment horizontal="center" vertical="center" wrapText="1"/>
    </xf>
    <xf numFmtId="49" fontId="6" fillId="33" borderId="10" xfId="0" applyNumberFormat="1" applyFont="1" applyFill="1" applyBorder="1" applyAlignment="1">
      <alignment horizontal="center" vertical="center"/>
    </xf>
    <xf numFmtId="0" fontId="6" fillId="33" borderId="10" xfId="0" applyFont="1" applyFill="1" applyBorder="1" applyAlignment="1">
      <alignment vertical="center" wrapText="1"/>
    </xf>
    <xf numFmtId="0" fontId="6" fillId="33" borderId="10" xfId="0" applyFont="1" applyFill="1" applyBorder="1" applyAlignment="1">
      <alignment horizontal="center" vertical="center" wrapText="1"/>
    </xf>
    <xf numFmtId="0" fontId="6" fillId="33" borderId="10" xfId="52" applyFont="1" applyFill="1" applyBorder="1" applyAlignment="1">
      <alignment horizontal="center" vertical="center" wrapText="1"/>
    </xf>
    <xf numFmtId="164" fontId="6" fillId="33" borderId="10" xfId="0" applyNumberFormat="1" applyFont="1" applyFill="1" applyBorder="1" applyAlignment="1">
      <alignment horizontal="center" vertical="center" wrapText="1"/>
    </xf>
    <xf numFmtId="4" fontId="6" fillId="33" borderId="10" xfId="0" applyNumberFormat="1" applyFont="1" applyFill="1" applyBorder="1" applyAlignment="1">
      <alignment horizontal="center" vertical="center" wrapText="1"/>
    </xf>
    <xf numFmtId="3" fontId="6" fillId="33" borderId="10" xfId="0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10" xfId="0" quotePrefix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wrapText="1"/>
    </xf>
    <xf numFmtId="0" fontId="5" fillId="0" borderId="0" xfId="0" applyFont="1" applyFill="1"/>
    <xf numFmtId="0" fontId="5" fillId="0" borderId="10" xfId="0" applyFont="1" applyFill="1" applyBorder="1" applyAlignment="1">
      <alignment horizontal="center"/>
    </xf>
    <xf numFmtId="3" fontId="5" fillId="0" borderId="10" xfId="0" applyNumberFormat="1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37" fillId="24" borderId="0" xfId="0" applyFont="1" applyFill="1" applyBorder="1" applyAlignment="1">
      <alignment horizontal="left" vertical="center" wrapText="1"/>
    </xf>
    <xf numFmtId="0" fontId="42" fillId="0" borderId="0" xfId="0" applyFont="1" applyFill="1" applyAlignment="1">
      <alignment horizontal="center" vertical="center" wrapText="1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24" borderId="2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</cellXfs>
  <cellStyles count="59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00" xfId="55"/>
    <cellStyle name="Обычный 12 2" xfId="47"/>
    <cellStyle name="Обычный 140 3" xfId="58"/>
    <cellStyle name="Обычный 140 3 2" xfId="57"/>
    <cellStyle name="Обычный 2" xfId="36"/>
    <cellStyle name="Обычный 25 2" xfId="5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3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85445</xdr:colOff>
      <xdr:row>0</xdr:row>
      <xdr:rowOff>0</xdr:rowOff>
    </xdr:from>
    <xdr:to>
      <xdr:col>7</xdr:col>
      <xdr:colOff>590689</xdr:colOff>
      <xdr:row>3</xdr:row>
      <xdr:rowOff>29051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0720" y="0"/>
          <a:ext cx="5471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22999</xdr:colOff>
      <xdr:row>3</xdr:row>
      <xdr:rowOff>29051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270" y="0"/>
          <a:ext cx="6233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85445</xdr:colOff>
      <xdr:row>0</xdr:row>
      <xdr:rowOff>0</xdr:rowOff>
    </xdr:from>
    <xdr:to>
      <xdr:col>7</xdr:col>
      <xdr:colOff>590689</xdr:colOff>
      <xdr:row>3</xdr:row>
      <xdr:rowOff>29051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0720" y="0"/>
          <a:ext cx="5471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22999</xdr:colOff>
      <xdr:row>3</xdr:row>
      <xdr:rowOff>29051</xdr:rowOff>
    </xdr:to>
    <xdr:pic>
      <xdr:nvPicPr>
        <xdr:cNvPr id="5" name="Picture 6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270" y="0"/>
          <a:ext cx="6233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85445</xdr:colOff>
      <xdr:row>0</xdr:row>
      <xdr:rowOff>0</xdr:rowOff>
    </xdr:from>
    <xdr:to>
      <xdr:col>3</xdr:col>
      <xdr:colOff>594499</xdr:colOff>
      <xdr:row>3</xdr:row>
      <xdr:rowOff>32861</xdr:rowOff>
    </xdr:to>
    <xdr:pic>
      <xdr:nvPicPr>
        <xdr:cNvPr id="6" name="Picture 6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9745" y="0"/>
          <a:ext cx="509054" cy="7834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85445</xdr:colOff>
      <xdr:row>0</xdr:row>
      <xdr:rowOff>0</xdr:rowOff>
    </xdr:from>
    <xdr:to>
      <xdr:col>4</xdr:col>
      <xdr:colOff>594499</xdr:colOff>
      <xdr:row>4</xdr:row>
      <xdr:rowOff>74771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9920" y="0"/>
          <a:ext cx="509054" cy="8786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202406</xdr:colOff>
      <xdr:row>0</xdr:row>
      <xdr:rowOff>0</xdr:rowOff>
    </xdr:from>
    <xdr:to>
      <xdr:col>5</xdr:col>
      <xdr:colOff>619125</xdr:colOff>
      <xdr:row>2</xdr:row>
      <xdr:rowOff>114377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184606" y="0"/>
          <a:ext cx="511969" cy="560147"/>
        </a:xfrm>
        <a:prstGeom prst="rect">
          <a:avLst/>
        </a:prstGeom>
      </xdr:spPr>
    </xdr:pic>
    <xdr:clientData/>
  </xdr:twoCellAnchor>
  <xdr:twoCellAnchor editAs="oneCell">
    <xdr:from>
      <xdr:col>8</xdr:col>
      <xdr:colOff>711654</xdr:colOff>
      <xdr:row>0</xdr:row>
      <xdr:rowOff>0</xdr:rowOff>
    </xdr:from>
    <xdr:to>
      <xdr:col>10</xdr:col>
      <xdr:colOff>102615</xdr:colOff>
      <xdr:row>3</xdr:row>
      <xdr:rowOff>33059</xdr:rowOff>
    </xdr:to>
    <xdr:pic>
      <xdr:nvPicPr>
        <xdr:cNvPr id="9" name="Picture 6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82674" y="0"/>
          <a:ext cx="686361" cy="772199"/>
        </a:xfrm>
        <a:prstGeom prst="rect">
          <a:avLst/>
        </a:prstGeom>
      </xdr:spPr>
    </xdr:pic>
    <xdr:clientData/>
  </xdr:twoCellAnchor>
  <xdr:twoCellAnchor editAs="oneCell">
    <xdr:from>
      <xdr:col>7</xdr:col>
      <xdr:colOff>85445</xdr:colOff>
      <xdr:row>0</xdr:row>
      <xdr:rowOff>0</xdr:rowOff>
    </xdr:from>
    <xdr:to>
      <xdr:col>7</xdr:col>
      <xdr:colOff>632599</xdr:colOff>
      <xdr:row>1</xdr:row>
      <xdr:rowOff>2381</xdr:rowOff>
    </xdr:to>
    <xdr:pic>
      <xdr:nvPicPr>
        <xdr:cNvPr id="10" name="Picture 6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2585" y="0"/>
          <a:ext cx="547154" cy="26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85445</xdr:colOff>
      <xdr:row>0</xdr:row>
      <xdr:rowOff>0</xdr:rowOff>
    </xdr:from>
    <xdr:to>
      <xdr:col>7</xdr:col>
      <xdr:colOff>632599</xdr:colOff>
      <xdr:row>1</xdr:row>
      <xdr:rowOff>2381</xdr:rowOff>
    </xdr:to>
    <xdr:pic>
      <xdr:nvPicPr>
        <xdr:cNvPr id="11" name="Picture 6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2585" y="0"/>
          <a:ext cx="547154" cy="26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122059</xdr:colOff>
      <xdr:row>3</xdr:row>
      <xdr:rowOff>30956</xdr:rowOff>
    </xdr:to>
    <xdr:pic>
      <xdr:nvPicPr>
        <xdr:cNvPr id="12" name="Picture 6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78385" y="0"/>
          <a:ext cx="623354" cy="7624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85445</xdr:colOff>
      <xdr:row>0</xdr:row>
      <xdr:rowOff>0</xdr:rowOff>
    </xdr:from>
    <xdr:to>
      <xdr:col>7</xdr:col>
      <xdr:colOff>632599</xdr:colOff>
      <xdr:row>3</xdr:row>
      <xdr:rowOff>30956</xdr:rowOff>
    </xdr:to>
    <xdr:pic>
      <xdr:nvPicPr>
        <xdr:cNvPr id="13" name="Picture 6">
          <a:extLst>
            <a:ext uri="{FF2B5EF4-FFF2-40B4-BE49-F238E27FC236}">
              <a16:creationId xmlns:a16="http://schemas.microsoft.com/office/drawing/2014/main" id="{4187CB9C-AE6E-4DB7-AA79-B53A391485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2585" y="0"/>
          <a:ext cx="547154" cy="7624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122059</xdr:colOff>
      <xdr:row>3</xdr:row>
      <xdr:rowOff>30956</xdr:rowOff>
    </xdr:to>
    <xdr:pic>
      <xdr:nvPicPr>
        <xdr:cNvPr id="14" name="Picture 6">
          <a:extLst>
            <a:ext uri="{FF2B5EF4-FFF2-40B4-BE49-F238E27FC236}">
              <a16:creationId xmlns:a16="http://schemas.microsoft.com/office/drawing/2014/main" id="{8115DB24-7BB5-420F-AF6D-0A80223C77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78385" y="0"/>
          <a:ext cx="623354" cy="7624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85445</xdr:colOff>
      <xdr:row>0</xdr:row>
      <xdr:rowOff>0</xdr:rowOff>
    </xdr:from>
    <xdr:to>
      <xdr:col>7</xdr:col>
      <xdr:colOff>632599</xdr:colOff>
      <xdr:row>3</xdr:row>
      <xdr:rowOff>30956</xdr:rowOff>
    </xdr:to>
    <xdr:pic>
      <xdr:nvPicPr>
        <xdr:cNvPr id="15" name="Picture 6">
          <a:extLst>
            <a:ext uri="{FF2B5EF4-FFF2-40B4-BE49-F238E27FC236}">
              <a16:creationId xmlns:a16="http://schemas.microsoft.com/office/drawing/2014/main" id="{3F566470-1BCF-47CD-9FC5-B0271BB6C2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2585" y="0"/>
          <a:ext cx="547154" cy="7624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122059</xdr:colOff>
      <xdr:row>3</xdr:row>
      <xdr:rowOff>30956</xdr:rowOff>
    </xdr:to>
    <xdr:pic>
      <xdr:nvPicPr>
        <xdr:cNvPr id="16" name="Picture 6">
          <a:extLst>
            <a:ext uri="{FF2B5EF4-FFF2-40B4-BE49-F238E27FC236}">
              <a16:creationId xmlns:a16="http://schemas.microsoft.com/office/drawing/2014/main" id="{C94D3A93-F13A-4A5E-B4AB-D2B07F6BCC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78385" y="0"/>
          <a:ext cx="623354" cy="7624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85445</xdr:colOff>
      <xdr:row>0</xdr:row>
      <xdr:rowOff>0</xdr:rowOff>
    </xdr:from>
    <xdr:to>
      <xdr:col>7</xdr:col>
      <xdr:colOff>632599</xdr:colOff>
      <xdr:row>1</xdr:row>
      <xdr:rowOff>476</xdr:rowOff>
    </xdr:to>
    <xdr:pic>
      <xdr:nvPicPr>
        <xdr:cNvPr id="17" name="Picture 6">
          <a:extLst>
            <a:ext uri="{FF2B5EF4-FFF2-40B4-BE49-F238E27FC236}">
              <a16:creationId xmlns:a16="http://schemas.microsoft.com/office/drawing/2014/main" id="{CFC03300-58EC-400C-9801-7AE5A70207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2585" y="0"/>
          <a:ext cx="547154" cy="2671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122059</xdr:colOff>
      <xdr:row>1</xdr:row>
      <xdr:rowOff>476</xdr:rowOff>
    </xdr:to>
    <xdr:pic>
      <xdr:nvPicPr>
        <xdr:cNvPr id="18" name="Picture 6">
          <a:extLst>
            <a:ext uri="{FF2B5EF4-FFF2-40B4-BE49-F238E27FC236}">
              <a16:creationId xmlns:a16="http://schemas.microsoft.com/office/drawing/2014/main" id="{DBC9A29E-A481-457B-9615-E3DDF11898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78385" y="0"/>
          <a:ext cx="623354" cy="2671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122059</xdr:colOff>
      <xdr:row>1</xdr:row>
      <xdr:rowOff>476</xdr:rowOff>
    </xdr:to>
    <xdr:pic>
      <xdr:nvPicPr>
        <xdr:cNvPr id="19" name="Picture 6">
          <a:extLst>
            <a:ext uri="{FF2B5EF4-FFF2-40B4-BE49-F238E27FC236}">
              <a16:creationId xmlns:a16="http://schemas.microsoft.com/office/drawing/2014/main" id="{61CD624E-FB78-418F-B7E7-C8D872CF21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78385" y="0"/>
          <a:ext cx="623354" cy="2671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118249</xdr:colOff>
      <xdr:row>1</xdr:row>
      <xdr:rowOff>476</xdr:rowOff>
    </xdr:to>
    <xdr:pic>
      <xdr:nvPicPr>
        <xdr:cNvPr id="20" name="Picture 6">
          <a:extLst>
            <a:ext uri="{FF2B5EF4-FFF2-40B4-BE49-F238E27FC236}">
              <a16:creationId xmlns:a16="http://schemas.microsoft.com/office/drawing/2014/main" id="{FF675A80-89C9-426F-B6DF-FFC4FE1EAB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78385" y="0"/>
          <a:ext cx="619544" cy="2671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85445</xdr:colOff>
      <xdr:row>0</xdr:row>
      <xdr:rowOff>0</xdr:rowOff>
    </xdr:from>
    <xdr:to>
      <xdr:col>3</xdr:col>
      <xdr:colOff>594499</xdr:colOff>
      <xdr:row>0</xdr:row>
      <xdr:rowOff>263366</xdr:rowOff>
    </xdr:to>
    <xdr:pic>
      <xdr:nvPicPr>
        <xdr:cNvPr id="21" name="Picture 6">
          <a:extLst>
            <a:ext uri="{FF2B5EF4-FFF2-40B4-BE49-F238E27FC236}">
              <a16:creationId xmlns:a16="http://schemas.microsoft.com/office/drawing/2014/main" id="{7F485F27-6EBA-417E-8554-C82C7B3DE3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3965" y="0"/>
          <a:ext cx="509054" cy="263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85445</xdr:colOff>
      <xdr:row>0</xdr:row>
      <xdr:rowOff>0</xdr:rowOff>
    </xdr:from>
    <xdr:to>
      <xdr:col>4</xdr:col>
      <xdr:colOff>594499</xdr:colOff>
      <xdr:row>3</xdr:row>
      <xdr:rowOff>32861</xdr:rowOff>
    </xdr:to>
    <xdr:pic>
      <xdr:nvPicPr>
        <xdr:cNvPr id="22" name="Picture 6">
          <a:extLst>
            <a:ext uri="{FF2B5EF4-FFF2-40B4-BE49-F238E27FC236}">
              <a16:creationId xmlns:a16="http://schemas.microsoft.com/office/drawing/2014/main" id="{58B24122-E331-4A56-AE4B-9D6EF9A54A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9385" y="0"/>
          <a:ext cx="509054" cy="8786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_1186%20&#1059;&#1053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т6"/>
      <sheetName val="ИД"/>
    </sheetNames>
    <sheetDataSet>
      <sheetData sheetId="0">
        <row r="1">
          <cell r="P1" t="str">
            <v>форма таблиц с официального сайта Минэнерго России</v>
          </cell>
        </row>
        <row r="55">
          <cell r="A55" t="str">
            <v>Генеральный директор _____________________________________В.П. Шумков</v>
          </cell>
        </row>
      </sheetData>
      <sheetData sheetId="1"/>
      <sheetData sheetId="2"/>
      <sheetData sheetId="3">
        <row r="1">
          <cell r="P1" t="str">
            <v>форма таблиц с официального сайта Минэнерго России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economy.gov.ru/minec/activity/sections/macro/prognoz/201909300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19" zoomScale="65" zoomScaleNormal="70" zoomScaleSheetLayoutView="65" workbookViewId="0">
      <selection activeCell="G24" sqref="G24"/>
    </sheetView>
  </sheetViews>
  <sheetFormatPr defaultColWidth="9" defaultRowHeight="15.6" x14ac:dyDescent="0.3"/>
  <cols>
    <col min="1" max="1" width="8.59765625" style="25" customWidth="1"/>
    <col min="2" max="2" width="26.3984375" style="2" customWidth="1"/>
    <col min="3" max="3" width="14" style="5" customWidth="1"/>
    <col min="4" max="4" width="23.5" style="2" customWidth="1"/>
    <col min="5" max="5" width="13.59765625" style="5" customWidth="1"/>
    <col min="6" max="6" width="10.8984375" style="5" customWidth="1"/>
    <col min="7" max="7" width="13.8984375" style="28" customWidth="1"/>
    <col min="8" max="8" width="16.69921875" style="28" customWidth="1"/>
    <col min="9" max="9" width="15.09765625" style="3" customWidth="1"/>
    <col min="10" max="10" width="14" style="4" customWidth="1"/>
    <col min="11" max="11" width="22.3984375" style="4" customWidth="1"/>
    <col min="12" max="15" width="16.69921875" style="4" customWidth="1"/>
    <col min="16" max="16" width="15.09765625" style="4" customWidth="1"/>
    <col min="17" max="16384" width="9" style="4"/>
  </cols>
  <sheetData>
    <row r="1" spans="1:33" x14ac:dyDescent="0.3">
      <c r="P1" s="29" t="s">
        <v>116</v>
      </c>
    </row>
    <row r="2" spans="1:33" ht="18" x14ac:dyDescent="0.35">
      <c r="P2" s="21"/>
    </row>
    <row r="3" spans="1:33" ht="18" x14ac:dyDescent="0.35">
      <c r="P3" s="21"/>
    </row>
    <row r="4" spans="1:33" ht="45" customHeight="1" x14ac:dyDescent="0.3">
      <c r="A4" s="238" t="s">
        <v>40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4"/>
      <c r="R4" s="24"/>
      <c r="S4" s="24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</row>
    <row r="5" spans="1:33" ht="17.399999999999999" x14ac:dyDescent="0.3">
      <c r="A5" s="239"/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</row>
    <row r="6" spans="1:33" s="90" customFormat="1" ht="17.399999999999999" x14ac:dyDescent="0.3">
      <c r="A6" s="240" t="s">
        <v>187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0"/>
      <c r="O6" s="240"/>
      <c r="P6" s="240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</row>
    <row r="7" spans="1:33" x14ac:dyDescent="0.3">
      <c r="A7" s="241" t="s">
        <v>38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91"/>
      <c r="R7" s="91"/>
      <c r="S7" s="91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</row>
    <row r="8" spans="1:33" ht="18" x14ac:dyDescent="0.35">
      <c r="A8" s="242" t="s">
        <v>126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Q8" s="93"/>
      <c r="R8" s="93"/>
      <c r="S8" s="93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</row>
    <row r="9" spans="1:33" ht="63.75" customHeight="1" x14ac:dyDescent="0.35">
      <c r="A9" s="244" t="s">
        <v>211</v>
      </c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244"/>
      <c r="Q9" s="93"/>
      <c r="R9" s="93"/>
      <c r="S9" s="93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33" ht="17.399999999999999" x14ac:dyDescent="0.3">
      <c r="A10" s="245" t="s">
        <v>212</v>
      </c>
      <c r="B10" s="245"/>
      <c r="C10" s="245"/>
      <c r="D10" s="245"/>
      <c r="E10" s="245"/>
      <c r="F10" s="245"/>
      <c r="G10" s="245"/>
      <c r="H10" s="245"/>
      <c r="I10" s="245"/>
      <c r="J10" s="245"/>
      <c r="K10" s="245"/>
      <c r="L10" s="245"/>
      <c r="M10" s="245"/>
      <c r="N10" s="245"/>
      <c r="O10" s="245"/>
      <c r="P10" s="245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</row>
    <row r="11" spans="1:33" ht="18" x14ac:dyDescent="0.35">
      <c r="A11" s="247" t="s">
        <v>125</v>
      </c>
      <c r="B11" s="247"/>
      <c r="C11" s="247"/>
      <c r="D11" s="247"/>
      <c r="E11" s="247"/>
      <c r="F11" s="247"/>
      <c r="G11" s="247"/>
      <c r="H11" s="247"/>
      <c r="I11" s="247"/>
      <c r="J11" s="247"/>
      <c r="K11" s="247"/>
      <c r="L11" s="247"/>
      <c r="M11" s="247"/>
      <c r="N11" s="247"/>
      <c r="O11" s="247"/>
      <c r="P11" s="247"/>
      <c r="Q11" s="93"/>
      <c r="R11" s="93"/>
      <c r="S11" s="93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</row>
    <row r="12" spans="1:33" s="20" customFormat="1" ht="22.5" customHeight="1" x14ac:dyDescent="0.35">
      <c r="A12" s="243" t="s">
        <v>39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16"/>
      <c r="R12" s="16"/>
      <c r="S12" s="16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 spans="1:33" s="20" customFormat="1" ht="18" x14ac:dyDescent="0.35">
      <c r="A13" s="246" t="s">
        <v>188</v>
      </c>
      <c r="B13" s="246"/>
      <c r="C13" s="246"/>
      <c r="D13" s="246"/>
      <c r="E13" s="246"/>
      <c r="F13" s="246"/>
      <c r="G13" s="246"/>
      <c r="H13" s="246"/>
      <c r="I13" s="246"/>
      <c r="J13" s="246"/>
      <c r="K13" s="246"/>
      <c r="L13" s="246"/>
      <c r="M13" s="246"/>
      <c r="N13" s="246"/>
      <c r="O13" s="246"/>
      <c r="P13" s="246"/>
      <c r="Q13" s="16"/>
      <c r="R13" s="16"/>
      <c r="S13" s="16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</row>
    <row r="14" spans="1:33" s="20" customFormat="1" ht="18" x14ac:dyDescent="0.35">
      <c r="A14" s="246" t="s">
        <v>127</v>
      </c>
      <c r="B14" s="246"/>
      <c r="C14" s="246"/>
      <c r="D14" s="246"/>
      <c r="E14" s="246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16"/>
      <c r="R14" s="16"/>
      <c r="S14" s="16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</row>
    <row r="15" spans="1:33" s="20" customFormat="1" ht="18.75" customHeight="1" x14ac:dyDescent="0.35">
      <c r="A15" s="243" t="s">
        <v>115</v>
      </c>
      <c r="B15" s="243"/>
      <c r="C15" s="243"/>
      <c r="D15" s="243"/>
      <c r="E15" s="243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16"/>
      <c r="R15" s="16"/>
      <c r="S15" s="16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1:33" ht="15" customHeight="1" x14ac:dyDescent="0.3">
      <c r="A16" s="237" t="s">
        <v>8</v>
      </c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</row>
    <row r="17" spans="1:17" ht="15" customHeight="1" x14ac:dyDescent="0.3">
      <c r="A17" s="236" t="s">
        <v>0</v>
      </c>
      <c r="B17" s="235" t="s">
        <v>2</v>
      </c>
      <c r="C17" s="231" t="s">
        <v>36</v>
      </c>
      <c r="D17" s="231"/>
      <c r="E17" s="231"/>
      <c r="F17" s="231"/>
      <c r="G17" s="231"/>
      <c r="H17" s="231"/>
      <c r="I17" s="231"/>
      <c r="J17" s="231" t="s">
        <v>37</v>
      </c>
      <c r="K17" s="231"/>
      <c r="L17" s="231"/>
      <c r="M17" s="231"/>
      <c r="N17" s="231"/>
      <c r="O17" s="231"/>
      <c r="P17" s="231"/>
    </row>
    <row r="18" spans="1:17" ht="41.25" customHeight="1" x14ac:dyDescent="0.3">
      <c r="A18" s="236"/>
      <c r="B18" s="235"/>
      <c r="C18" s="232" t="s">
        <v>52</v>
      </c>
      <c r="D18" s="233"/>
      <c r="E18" s="233"/>
      <c r="F18" s="233"/>
      <c r="G18" s="233"/>
      <c r="H18" s="233"/>
      <c r="I18" s="234"/>
      <c r="J18" s="232" t="s">
        <v>52</v>
      </c>
      <c r="K18" s="233"/>
      <c r="L18" s="233"/>
      <c r="M18" s="233"/>
      <c r="N18" s="233"/>
      <c r="O18" s="233"/>
      <c r="P18" s="234"/>
    </row>
    <row r="19" spans="1:17" ht="33.75" customHeight="1" x14ac:dyDescent="0.3">
      <c r="A19" s="236"/>
      <c r="B19" s="235"/>
      <c r="C19" s="235" t="s">
        <v>11</v>
      </c>
      <c r="D19" s="235"/>
      <c r="E19" s="235"/>
      <c r="F19" s="235"/>
      <c r="G19" s="235" t="s">
        <v>94</v>
      </c>
      <c r="H19" s="235"/>
      <c r="I19" s="235"/>
      <c r="J19" s="235" t="s">
        <v>11</v>
      </c>
      <c r="K19" s="235"/>
      <c r="L19" s="235"/>
      <c r="M19" s="235"/>
      <c r="N19" s="235" t="s">
        <v>94</v>
      </c>
      <c r="O19" s="235"/>
      <c r="P19" s="235"/>
    </row>
    <row r="20" spans="1:17" s="6" customFormat="1" ht="78" x14ac:dyDescent="0.3">
      <c r="A20" s="236"/>
      <c r="B20" s="235"/>
      <c r="C20" s="226" t="s">
        <v>24</v>
      </c>
      <c r="D20" s="226" t="s">
        <v>7</v>
      </c>
      <c r="E20" s="226" t="s">
        <v>89</v>
      </c>
      <c r="F20" s="226" t="s">
        <v>9</v>
      </c>
      <c r="G20" s="226" t="s">
        <v>12</v>
      </c>
      <c r="H20" s="228" t="s">
        <v>120</v>
      </c>
      <c r="I20" s="10" t="s">
        <v>41</v>
      </c>
      <c r="J20" s="226" t="s">
        <v>24</v>
      </c>
      <c r="K20" s="226" t="s">
        <v>7</v>
      </c>
      <c r="L20" s="226" t="s">
        <v>89</v>
      </c>
      <c r="M20" s="226" t="s">
        <v>9</v>
      </c>
      <c r="N20" s="226" t="s">
        <v>12</v>
      </c>
      <c r="O20" s="226" t="s">
        <v>189</v>
      </c>
      <c r="P20" s="10" t="s">
        <v>41</v>
      </c>
      <c r="Q20" s="9"/>
    </row>
    <row r="21" spans="1:17" s="9" customFormat="1" x14ac:dyDescent="0.3">
      <c r="A21" s="225">
        <v>1</v>
      </c>
      <c r="B21" s="226">
        <v>2</v>
      </c>
      <c r="C21" s="226">
        <v>3</v>
      </c>
      <c r="D21" s="226">
        <v>4</v>
      </c>
      <c r="E21" s="226">
        <v>5</v>
      </c>
      <c r="F21" s="226">
        <v>6</v>
      </c>
      <c r="G21" s="226">
        <v>7</v>
      </c>
      <c r="H21" s="226">
        <v>8</v>
      </c>
      <c r="I21" s="10">
        <v>9</v>
      </c>
      <c r="J21" s="226">
        <v>10</v>
      </c>
      <c r="K21" s="10">
        <v>11</v>
      </c>
      <c r="L21" s="226">
        <v>12</v>
      </c>
      <c r="M21" s="10">
        <v>13</v>
      </c>
      <c r="N21" s="226">
        <v>14</v>
      </c>
      <c r="O21" s="10">
        <v>15</v>
      </c>
      <c r="P21" s="226">
        <v>16</v>
      </c>
    </row>
    <row r="22" spans="1:17" s="6" customFormat="1" ht="46.8" x14ac:dyDescent="0.3">
      <c r="A22" s="225">
        <v>1</v>
      </c>
      <c r="B22" s="11" t="s">
        <v>86</v>
      </c>
      <c r="C22" s="226" t="s">
        <v>102</v>
      </c>
      <c r="D22" s="226" t="s">
        <v>93</v>
      </c>
      <c r="E22" s="226" t="s">
        <v>93</v>
      </c>
      <c r="F22" s="226" t="s">
        <v>93</v>
      </c>
      <c r="G22" s="226" t="s">
        <v>93</v>
      </c>
      <c r="H22" s="226" t="s">
        <v>93</v>
      </c>
      <c r="I22" s="226" t="s">
        <v>93</v>
      </c>
      <c r="J22" s="226" t="s">
        <v>93</v>
      </c>
      <c r="K22" s="226" t="s">
        <v>93</v>
      </c>
      <c r="L22" s="226" t="s">
        <v>93</v>
      </c>
      <c r="M22" s="226" t="s">
        <v>93</v>
      </c>
      <c r="N22" s="226" t="s">
        <v>93</v>
      </c>
      <c r="O22" s="226" t="s">
        <v>93</v>
      </c>
      <c r="P22" s="226" t="s">
        <v>93</v>
      </c>
    </row>
    <row r="23" spans="1:17" s="6" customFormat="1" ht="62.4" x14ac:dyDescent="0.3">
      <c r="A23" s="225" t="s">
        <v>69</v>
      </c>
      <c r="B23" s="12" t="s">
        <v>56</v>
      </c>
      <c r="C23" s="226" t="s">
        <v>93</v>
      </c>
      <c r="D23" s="226" t="s">
        <v>67</v>
      </c>
      <c r="E23" s="226" t="s">
        <v>93</v>
      </c>
      <c r="F23" s="226" t="s">
        <v>53</v>
      </c>
      <c r="G23" s="13" t="s">
        <v>28</v>
      </c>
      <c r="H23" s="226" t="s">
        <v>93</v>
      </c>
      <c r="I23" s="226" t="s">
        <v>93</v>
      </c>
      <c r="J23" s="226" t="s">
        <v>93</v>
      </c>
      <c r="K23" s="226" t="s">
        <v>22</v>
      </c>
      <c r="L23" s="226" t="s">
        <v>93</v>
      </c>
      <c r="M23" s="226" t="s">
        <v>53</v>
      </c>
      <c r="N23" s="13" t="s">
        <v>28</v>
      </c>
      <c r="O23" s="226" t="s">
        <v>93</v>
      </c>
      <c r="P23" s="226" t="s">
        <v>93</v>
      </c>
    </row>
    <row r="24" spans="1:17" s="6" customFormat="1" ht="62.4" x14ac:dyDescent="0.3">
      <c r="A24" s="225" t="s">
        <v>70</v>
      </c>
      <c r="B24" s="12" t="s">
        <v>57</v>
      </c>
      <c r="C24" s="226" t="s">
        <v>93</v>
      </c>
      <c r="D24" s="226" t="s">
        <v>22</v>
      </c>
      <c r="E24" s="226" t="s">
        <v>93</v>
      </c>
      <c r="F24" s="226" t="s">
        <v>53</v>
      </c>
      <c r="G24" s="13" t="s">
        <v>28</v>
      </c>
      <c r="H24" s="226" t="s">
        <v>93</v>
      </c>
      <c r="I24" s="226" t="s">
        <v>93</v>
      </c>
      <c r="J24" s="226" t="s">
        <v>93</v>
      </c>
      <c r="K24" s="226" t="s">
        <v>22</v>
      </c>
      <c r="L24" s="226" t="s">
        <v>93</v>
      </c>
      <c r="M24" s="226" t="s">
        <v>53</v>
      </c>
      <c r="N24" s="13" t="s">
        <v>28</v>
      </c>
      <c r="O24" s="226" t="s">
        <v>93</v>
      </c>
      <c r="P24" s="226" t="s">
        <v>93</v>
      </c>
    </row>
    <row r="25" spans="1:17" s="6" customFormat="1" ht="15" customHeight="1" x14ac:dyDescent="0.3">
      <c r="A25" s="26"/>
      <c r="B25" s="12" t="s">
        <v>1</v>
      </c>
      <c r="C25" s="226"/>
      <c r="D25" s="226"/>
      <c r="E25" s="226"/>
      <c r="F25" s="226"/>
      <c r="G25" s="13"/>
      <c r="H25" s="7"/>
      <c r="I25" s="8"/>
      <c r="J25" s="226"/>
      <c r="K25" s="226"/>
      <c r="L25" s="226"/>
      <c r="M25" s="226"/>
      <c r="N25" s="13"/>
      <c r="O25" s="7"/>
      <c r="P25" s="8"/>
    </row>
    <row r="26" spans="1:17" s="16" customFormat="1" ht="46.8" x14ac:dyDescent="0.3">
      <c r="A26" s="27">
        <v>2</v>
      </c>
      <c r="B26" s="11" t="s">
        <v>23</v>
      </c>
      <c r="C26" s="226" t="s">
        <v>93</v>
      </c>
      <c r="D26" s="226" t="s">
        <v>93</v>
      </c>
      <c r="E26" s="226" t="s">
        <v>93</v>
      </c>
      <c r="F26" s="226" t="s">
        <v>93</v>
      </c>
      <c r="G26" s="226" t="s">
        <v>93</v>
      </c>
      <c r="H26" s="226" t="s">
        <v>93</v>
      </c>
      <c r="I26" s="226" t="s">
        <v>93</v>
      </c>
      <c r="J26" s="226" t="s">
        <v>93</v>
      </c>
      <c r="K26" s="226" t="s">
        <v>93</v>
      </c>
      <c r="L26" s="226" t="s">
        <v>93</v>
      </c>
      <c r="M26" s="226" t="s">
        <v>93</v>
      </c>
      <c r="N26" s="226" t="s">
        <v>93</v>
      </c>
      <c r="O26" s="226" t="s">
        <v>93</v>
      </c>
      <c r="P26" s="226" t="s">
        <v>93</v>
      </c>
    </row>
    <row r="27" spans="1:17" s="16" customFormat="1" ht="46.5" customHeight="1" x14ac:dyDescent="0.3">
      <c r="A27" s="27" t="s">
        <v>71</v>
      </c>
      <c r="B27" s="12" t="s">
        <v>54</v>
      </c>
      <c r="C27" s="226" t="s">
        <v>93</v>
      </c>
      <c r="D27" s="230" t="s">
        <v>103</v>
      </c>
      <c r="E27" s="226" t="s">
        <v>93</v>
      </c>
      <c r="F27" s="226" t="s">
        <v>53</v>
      </c>
      <c r="G27" s="13" t="s">
        <v>27</v>
      </c>
      <c r="H27" s="226" t="s">
        <v>93</v>
      </c>
      <c r="I27" s="226" t="s">
        <v>93</v>
      </c>
      <c r="J27" s="226" t="s">
        <v>93</v>
      </c>
      <c r="K27" s="230" t="s">
        <v>103</v>
      </c>
      <c r="L27" s="226" t="s">
        <v>93</v>
      </c>
      <c r="M27" s="226" t="s">
        <v>53</v>
      </c>
      <c r="N27" s="13" t="s">
        <v>27</v>
      </c>
      <c r="O27" s="226" t="s">
        <v>93</v>
      </c>
      <c r="P27" s="226" t="s">
        <v>93</v>
      </c>
    </row>
    <row r="28" spans="1:17" s="16" customFormat="1" ht="49.5" customHeight="1" x14ac:dyDescent="0.3">
      <c r="A28" s="27" t="s">
        <v>72</v>
      </c>
      <c r="B28" s="12" t="s">
        <v>55</v>
      </c>
      <c r="C28" s="226" t="s">
        <v>93</v>
      </c>
      <c r="D28" s="230" t="s">
        <v>103</v>
      </c>
      <c r="E28" s="226" t="s">
        <v>93</v>
      </c>
      <c r="F28" s="226" t="s">
        <v>53</v>
      </c>
      <c r="G28" s="13" t="s">
        <v>27</v>
      </c>
      <c r="H28" s="226" t="s">
        <v>93</v>
      </c>
      <c r="I28" s="226" t="s">
        <v>93</v>
      </c>
      <c r="J28" s="226" t="s">
        <v>93</v>
      </c>
      <c r="K28" s="230" t="s">
        <v>103</v>
      </c>
      <c r="L28" s="226" t="s">
        <v>93</v>
      </c>
      <c r="M28" s="226" t="s">
        <v>53</v>
      </c>
      <c r="N28" s="13" t="s">
        <v>27</v>
      </c>
      <c r="O28" s="226" t="s">
        <v>93</v>
      </c>
      <c r="P28" s="226" t="s">
        <v>93</v>
      </c>
    </row>
    <row r="29" spans="1:17" s="16" customFormat="1" ht="16.5" customHeight="1" x14ac:dyDescent="0.3">
      <c r="A29" s="27"/>
      <c r="B29" s="12" t="s">
        <v>1</v>
      </c>
      <c r="C29" s="226"/>
      <c r="D29" s="230"/>
      <c r="E29" s="226"/>
      <c r="F29" s="226"/>
      <c r="G29" s="13"/>
      <c r="H29" s="18"/>
      <c r="I29" s="15"/>
      <c r="J29" s="226"/>
      <c r="K29" s="230"/>
      <c r="L29" s="226"/>
      <c r="M29" s="226"/>
      <c r="N29" s="13"/>
      <c r="O29" s="18"/>
      <c r="P29" s="15"/>
    </row>
    <row r="30" spans="1:17" s="16" customFormat="1" ht="46.8" x14ac:dyDescent="0.3">
      <c r="A30" s="27" t="s">
        <v>73</v>
      </c>
      <c r="B30" s="12" t="s">
        <v>107</v>
      </c>
      <c r="C30" s="226" t="s">
        <v>93</v>
      </c>
      <c r="D30" s="226" t="s">
        <v>93</v>
      </c>
      <c r="E30" s="226" t="s">
        <v>93</v>
      </c>
      <c r="F30" s="226" t="s">
        <v>93</v>
      </c>
      <c r="G30" s="226" t="s">
        <v>93</v>
      </c>
      <c r="H30" s="226" t="s">
        <v>93</v>
      </c>
      <c r="I30" s="226" t="s">
        <v>93</v>
      </c>
      <c r="J30" s="226" t="s">
        <v>93</v>
      </c>
      <c r="K30" s="226" t="s">
        <v>93</v>
      </c>
      <c r="L30" s="226" t="s">
        <v>93</v>
      </c>
      <c r="M30" s="226" t="s">
        <v>93</v>
      </c>
      <c r="N30" s="226" t="s">
        <v>93</v>
      </c>
      <c r="O30" s="226" t="s">
        <v>93</v>
      </c>
      <c r="P30" s="226" t="s">
        <v>93</v>
      </c>
    </row>
    <row r="31" spans="1:17" s="16" customFormat="1" ht="31.2" x14ac:dyDescent="0.3">
      <c r="A31" s="27" t="s">
        <v>75</v>
      </c>
      <c r="B31" s="12" t="s">
        <v>58</v>
      </c>
      <c r="C31" s="226" t="s">
        <v>93</v>
      </c>
      <c r="D31" s="226" t="s">
        <v>26</v>
      </c>
      <c r="E31" s="226"/>
      <c r="F31" s="226" t="s">
        <v>17</v>
      </c>
      <c r="G31" s="14" t="s">
        <v>29</v>
      </c>
      <c r="H31" s="226" t="s">
        <v>93</v>
      </c>
      <c r="I31" s="226" t="s">
        <v>93</v>
      </c>
      <c r="J31" s="226" t="s">
        <v>93</v>
      </c>
      <c r="K31" s="226" t="s">
        <v>26</v>
      </c>
      <c r="L31" s="226" t="s">
        <v>93</v>
      </c>
      <c r="M31" s="226" t="s">
        <v>17</v>
      </c>
      <c r="N31" s="14" t="s">
        <v>29</v>
      </c>
      <c r="O31" s="226" t="s">
        <v>93</v>
      </c>
      <c r="P31" s="226" t="s">
        <v>93</v>
      </c>
    </row>
    <row r="32" spans="1:17" s="16" customFormat="1" ht="31.2" x14ac:dyDescent="0.3">
      <c r="A32" s="27" t="s">
        <v>76</v>
      </c>
      <c r="B32" s="12" t="s">
        <v>59</v>
      </c>
      <c r="C32" s="226" t="s">
        <v>93</v>
      </c>
      <c r="D32" s="226" t="s">
        <v>26</v>
      </c>
      <c r="E32" s="226"/>
      <c r="F32" s="226" t="s">
        <v>17</v>
      </c>
      <c r="G32" s="14" t="s">
        <v>29</v>
      </c>
      <c r="H32" s="226" t="s">
        <v>93</v>
      </c>
      <c r="I32" s="226" t="s">
        <v>93</v>
      </c>
      <c r="J32" s="226" t="s">
        <v>93</v>
      </c>
      <c r="K32" s="226" t="s">
        <v>26</v>
      </c>
      <c r="L32" s="226" t="s">
        <v>93</v>
      </c>
      <c r="M32" s="226" t="s">
        <v>17</v>
      </c>
      <c r="N32" s="14" t="s">
        <v>29</v>
      </c>
      <c r="O32" s="226" t="s">
        <v>93</v>
      </c>
      <c r="P32" s="226" t="s">
        <v>93</v>
      </c>
    </row>
    <row r="33" spans="1:16" s="16" customFormat="1" ht="14.25" customHeight="1" x14ac:dyDescent="0.3">
      <c r="A33" s="27"/>
      <c r="B33" s="12" t="s">
        <v>1</v>
      </c>
      <c r="C33" s="226"/>
      <c r="D33" s="226"/>
      <c r="E33" s="226"/>
      <c r="F33" s="226"/>
      <c r="G33" s="14"/>
      <c r="H33" s="18"/>
      <c r="I33" s="15"/>
      <c r="J33" s="226"/>
      <c r="K33" s="226"/>
      <c r="L33" s="226"/>
      <c r="M33" s="226"/>
      <c r="N33" s="14"/>
      <c r="O33" s="18"/>
      <c r="P33" s="15"/>
    </row>
    <row r="34" spans="1:16" s="16" customFormat="1" ht="33" customHeight="1" x14ac:dyDescent="0.3">
      <c r="A34" s="27" t="s">
        <v>74</v>
      </c>
      <c r="B34" s="12" t="s">
        <v>108</v>
      </c>
      <c r="C34" s="226" t="s">
        <v>93</v>
      </c>
      <c r="D34" s="226" t="s">
        <v>93</v>
      </c>
      <c r="E34" s="226" t="s">
        <v>93</v>
      </c>
      <c r="F34" s="226" t="s">
        <v>93</v>
      </c>
      <c r="G34" s="226" t="s">
        <v>93</v>
      </c>
      <c r="H34" s="226" t="s">
        <v>93</v>
      </c>
      <c r="I34" s="226" t="s">
        <v>93</v>
      </c>
      <c r="J34" s="226" t="s">
        <v>93</v>
      </c>
      <c r="K34" s="226" t="s">
        <v>93</v>
      </c>
      <c r="L34" s="226" t="s">
        <v>93</v>
      </c>
      <c r="M34" s="226" t="s">
        <v>93</v>
      </c>
      <c r="N34" s="226" t="s">
        <v>93</v>
      </c>
      <c r="O34" s="226" t="s">
        <v>93</v>
      </c>
      <c r="P34" s="226" t="s">
        <v>93</v>
      </c>
    </row>
    <row r="35" spans="1:16" s="16" customFormat="1" ht="34.5" customHeight="1" x14ac:dyDescent="0.3">
      <c r="A35" s="27" t="s">
        <v>77</v>
      </c>
      <c r="B35" s="12" t="s">
        <v>60</v>
      </c>
      <c r="C35" s="226" t="s">
        <v>93</v>
      </c>
      <c r="D35" s="226" t="s">
        <v>104</v>
      </c>
      <c r="E35" s="18"/>
      <c r="F35" s="226" t="s">
        <v>10</v>
      </c>
      <c r="G35" s="14" t="s">
        <v>30</v>
      </c>
      <c r="H35" s="226" t="s">
        <v>93</v>
      </c>
      <c r="I35" s="226" t="s">
        <v>93</v>
      </c>
      <c r="J35" s="226" t="s">
        <v>93</v>
      </c>
      <c r="K35" s="226" t="s">
        <v>104</v>
      </c>
      <c r="L35" s="226" t="s">
        <v>93</v>
      </c>
      <c r="M35" s="226" t="s">
        <v>10</v>
      </c>
      <c r="N35" s="14" t="s">
        <v>30</v>
      </c>
      <c r="O35" s="226" t="s">
        <v>93</v>
      </c>
      <c r="P35" s="226" t="s">
        <v>93</v>
      </c>
    </row>
    <row r="36" spans="1:16" s="16" customFormat="1" ht="41.25" customHeight="1" x14ac:dyDescent="0.3">
      <c r="A36" s="27" t="s">
        <v>78</v>
      </c>
      <c r="B36" s="12" t="s">
        <v>61</v>
      </c>
      <c r="C36" s="226" t="s">
        <v>93</v>
      </c>
      <c r="D36" s="226" t="s">
        <v>104</v>
      </c>
      <c r="E36" s="18"/>
      <c r="F36" s="226" t="s">
        <v>10</v>
      </c>
      <c r="G36" s="14" t="s">
        <v>30</v>
      </c>
      <c r="H36" s="226" t="s">
        <v>93</v>
      </c>
      <c r="I36" s="226" t="s">
        <v>93</v>
      </c>
      <c r="J36" s="226" t="s">
        <v>93</v>
      </c>
      <c r="K36" s="226" t="s">
        <v>104</v>
      </c>
      <c r="L36" s="226" t="s">
        <v>93</v>
      </c>
      <c r="M36" s="226" t="s">
        <v>10</v>
      </c>
      <c r="N36" s="14" t="s">
        <v>30</v>
      </c>
      <c r="O36" s="226" t="s">
        <v>93</v>
      </c>
      <c r="P36" s="226" t="s">
        <v>93</v>
      </c>
    </row>
    <row r="37" spans="1:16" s="16" customFormat="1" x14ac:dyDescent="0.3">
      <c r="A37" s="27"/>
      <c r="B37" s="12" t="s">
        <v>1</v>
      </c>
      <c r="C37" s="17"/>
      <c r="D37" s="226"/>
      <c r="E37" s="18"/>
      <c r="F37" s="226"/>
      <c r="G37" s="14"/>
      <c r="H37" s="18"/>
      <c r="I37" s="15"/>
      <c r="J37" s="17"/>
      <c r="K37" s="226"/>
      <c r="L37" s="18"/>
      <c r="M37" s="226"/>
      <c r="N37" s="14"/>
      <c r="O37" s="18"/>
      <c r="P37" s="15"/>
    </row>
    <row r="38" spans="1:16" s="16" customFormat="1" ht="46.8" x14ac:dyDescent="0.3">
      <c r="A38" s="27">
        <v>4</v>
      </c>
      <c r="B38" s="12" t="s">
        <v>3</v>
      </c>
      <c r="C38" s="226" t="s">
        <v>93</v>
      </c>
      <c r="D38" s="226" t="s">
        <v>63</v>
      </c>
      <c r="E38" s="19" t="s">
        <v>79</v>
      </c>
      <c r="F38" s="19" t="s">
        <v>25</v>
      </c>
      <c r="G38" s="14" t="s">
        <v>31</v>
      </c>
      <c r="H38" s="226" t="s">
        <v>93</v>
      </c>
      <c r="I38" s="226" t="s">
        <v>93</v>
      </c>
      <c r="J38" s="226" t="s">
        <v>93</v>
      </c>
      <c r="K38" s="226" t="s">
        <v>63</v>
      </c>
      <c r="L38" s="19" t="s">
        <v>79</v>
      </c>
      <c r="M38" s="19" t="s">
        <v>25</v>
      </c>
      <c r="N38" s="14" t="s">
        <v>31</v>
      </c>
      <c r="O38" s="226" t="s">
        <v>93</v>
      </c>
      <c r="P38" s="226" t="s">
        <v>93</v>
      </c>
    </row>
    <row r="39" spans="1:16" s="16" customFormat="1" ht="46.8" x14ac:dyDescent="0.3">
      <c r="A39" s="27">
        <v>5</v>
      </c>
      <c r="B39" s="12" t="s">
        <v>66</v>
      </c>
      <c r="C39" s="226" t="s">
        <v>93</v>
      </c>
      <c r="D39" s="226" t="s">
        <v>93</v>
      </c>
      <c r="E39" s="19" t="s">
        <v>80</v>
      </c>
      <c r="F39" s="19" t="s">
        <v>25</v>
      </c>
      <c r="G39" s="14" t="s">
        <v>32</v>
      </c>
      <c r="H39" s="1" t="s">
        <v>93</v>
      </c>
      <c r="I39" s="1" t="s">
        <v>93</v>
      </c>
      <c r="J39" s="226" t="s">
        <v>93</v>
      </c>
      <c r="K39" s="226" t="s">
        <v>93</v>
      </c>
      <c r="L39" s="19" t="s">
        <v>80</v>
      </c>
      <c r="M39" s="19" t="s">
        <v>25</v>
      </c>
      <c r="N39" s="14" t="s">
        <v>32</v>
      </c>
      <c r="O39" s="1" t="s">
        <v>93</v>
      </c>
      <c r="P39" s="1" t="s">
        <v>93</v>
      </c>
    </row>
    <row r="40" spans="1:16" s="16" customFormat="1" ht="62.4" x14ac:dyDescent="0.3">
      <c r="A40" s="27" t="s">
        <v>81</v>
      </c>
      <c r="B40" s="12" t="s">
        <v>56</v>
      </c>
      <c r="C40" s="226" t="s">
        <v>93</v>
      </c>
      <c r="D40" s="226" t="s">
        <v>93</v>
      </c>
      <c r="E40" s="226" t="s">
        <v>93</v>
      </c>
      <c r="F40" s="19" t="s">
        <v>25</v>
      </c>
      <c r="G40" s="14" t="s">
        <v>32</v>
      </c>
      <c r="H40" s="1" t="s">
        <v>93</v>
      </c>
      <c r="I40" s="1" t="s">
        <v>93</v>
      </c>
      <c r="J40" s="226" t="s">
        <v>93</v>
      </c>
      <c r="K40" s="226" t="s">
        <v>93</v>
      </c>
      <c r="L40" s="226" t="s">
        <v>93</v>
      </c>
      <c r="M40" s="19" t="s">
        <v>25</v>
      </c>
      <c r="N40" s="14" t="s">
        <v>32</v>
      </c>
      <c r="O40" s="1" t="s">
        <v>93</v>
      </c>
      <c r="P40" s="1" t="s">
        <v>93</v>
      </c>
    </row>
    <row r="41" spans="1:16" s="16" customFormat="1" ht="62.4" x14ac:dyDescent="0.3">
      <c r="A41" s="27" t="s">
        <v>82</v>
      </c>
      <c r="B41" s="12" t="s">
        <v>57</v>
      </c>
      <c r="C41" s="226" t="s">
        <v>93</v>
      </c>
      <c r="D41" s="226" t="s">
        <v>93</v>
      </c>
      <c r="E41" s="226" t="s">
        <v>93</v>
      </c>
      <c r="F41" s="19" t="s">
        <v>25</v>
      </c>
      <c r="G41" s="14" t="s">
        <v>32</v>
      </c>
      <c r="H41" s="1" t="s">
        <v>93</v>
      </c>
      <c r="I41" s="1" t="s">
        <v>93</v>
      </c>
      <c r="J41" s="226" t="s">
        <v>93</v>
      </c>
      <c r="K41" s="226" t="s">
        <v>93</v>
      </c>
      <c r="L41" s="226" t="s">
        <v>93</v>
      </c>
      <c r="M41" s="19" t="s">
        <v>25</v>
      </c>
      <c r="N41" s="14" t="s">
        <v>32</v>
      </c>
      <c r="O41" s="1" t="s">
        <v>93</v>
      </c>
      <c r="P41" s="1" t="s">
        <v>93</v>
      </c>
    </row>
    <row r="42" spans="1:16" s="16" customFormat="1" ht="18.600000000000001" x14ac:dyDescent="0.3">
      <c r="A42" s="27" t="s">
        <v>1</v>
      </c>
      <c r="B42" s="12" t="s">
        <v>1</v>
      </c>
      <c r="C42" s="226"/>
      <c r="D42" s="226" t="s">
        <v>93</v>
      </c>
      <c r="E42" s="226" t="s">
        <v>93</v>
      </c>
      <c r="F42" s="19" t="s">
        <v>25</v>
      </c>
      <c r="G42" s="14" t="s">
        <v>32</v>
      </c>
      <c r="H42" s="1" t="s">
        <v>93</v>
      </c>
      <c r="I42" s="1" t="s">
        <v>93</v>
      </c>
      <c r="J42" s="226" t="s">
        <v>93</v>
      </c>
      <c r="K42" s="226" t="s">
        <v>93</v>
      </c>
      <c r="L42" s="226" t="s">
        <v>93</v>
      </c>
      <c r="M42" s="19" t="s">
        <v>25</v>
      </c>
      <c r="N42" s="14" t="s">
        <v>32</v>
      </c>
      <c r="O42" s="1" t="s">
        <v>93</v>
      </c>
      <c r="P42" s="1" t="s">
        <v>93</v>
      </c>
    </row>
    <row r="43" spans="1:16" s="16" customFormat="1" ht="18.600000000000001" x14ac:dyDescent="0.3">
      <c r="A43" s="27" t="s">
        <v>83</v>
      </c>
      <c r="B43" s="12" t="s">
        <v>54</v>
      </c>
      <c r="C43" s="226" t="s">
        <v>93</v>
      </c>
      <c r="D43" s="226" t="s">
        <v>93</v>
      </c>
      <c r="E43" s="226" t="s">
        <v>93</v>
      </c>
      <c r="F43" s="19" t="s">
        <v>25</v>
      </c>
      <c r="G43" s="14" t="s">
        <v>32</v>
      </c>
      <c r="H43" s="1" t="s">
        <v>93</v>
      </c>
      <c r="I43" s="1" t="s">
        <v>93</v>
      </c>
      <c r="J43" s="226" t="s">
        <v>93</v>
      </c>
      <c r="K43" s="226" t="s">
        <v>93</v>
      </c>
      <c r="L43" s="226" t="s">
        <v>93</v>
      </c>
      <c r="M43" s="19" t="s">
        <v>25</v>
      </c>
      <c r="N43" s="14" t="s">
        <v>32</v>
      </c>
      <c r="O43" s="1" t="s">
        <v>93</v>
      </c>
      <c r="P43" s="1" t="s">
        <v>93</v>
      </c>
    </row>
    <row r="44" spans="1:16" s="16" customFormat="1" ht="18.600000000000001" x14ac:dyDescent="0.3">
      <c r="A44" s="27" t="s">
        <v>83</v>
      </c>
      <c r="B44" s="12" t="s">
        <v>55</v>
      </c>
      <c r="C44" s="226" t="s">
        <v>93</v>
      </c>
      <c r="D44" s="226" t="s">
        <v>93</v>
      </c>
      <c r="E44" s="226" t="s">
        <v>93</v>
      </c>
      <c r="F44" s="19" t="s">
        <v>25</v>
      </c>
      <c r="G44" s="14" t="s">
        <v>32</v>
      </c>
      <c r="H44" s="1" t="s">
        <v>93</v>
      </c>
      <c r="I44" s="1" t="s">
        <v>93</v>
      </c>
      <c r="J44" s="226" t="s">
        <v>93</v>
      </c>
      <c r="K44" s="226" t="s">
        <v>93</v>
      </c>
      <c r="L44" s="226" t="s">
        <v>93</v>
      </c>
      <c r="M44" s="19" t="s">
        <v>25</v>
      </c>
      <c r="N44" s="14" t="s">
        <v>32</v>
      </c>
      <c r="O44" s="1" t="s">
        <v>93</v>
      </c>
      <c r="P44" s="1" t="s">
        <v>93</v>
      </c>
    </row>
    <row r="45" spans="1:16" s="16" customFormat="1" ht="18.600000000000001" x14ac:dyDescent="0.3">
      <c r="A45" s="27"/>
      <c r="B45" s="12" t="s">
        <v>1</v>
      </c>
      <c r="C45" s="226"/>
      <c r="D45" s="226" t="s">
        <v>93</v>
      </c>
      <c r="E45" s="226" t="s">
        <v>93</v>
      </c>
      <c r="F45" s="19" t="s">
        <v>25</v>
      </c>
      <c r="G45" s="14" t="s">
        <v>32</v>
      </c>
      <c r="H45" s="1" t="s">
        <v>93</v>
      </c>
      <c r="I45" s="1" t="s">
        <v>93</v>
      </c>
      <c r="J45" s="226" t="s">
        <v>93</v>
      </c>
      <c r="K45" s="226" t="s">
        <v>93</v>
      </c>
      <c r="L45" s="226" t="s">
        <v>93</v>
      </c>
      <c r="M45" s="19" t="s">
        <v>25</v>
      </c>
      <c r="N45" s="14" t="s">
        <v>32</v>
      </c>
      <c r="O45" s="1" t="s">
        <v>93</v>
      </c>
      <c r="P45" s="1" t="s">
        <v>93</v>
      </c>
    </row>
    <row r="46" spans="1:16" s="16" customFormat="1" ht="18.600000000000001" x14ac:dyDescent="0.3">
      <c r="A46" s="27" t="s">
        <v>83</v>
      </c>
      <c r="B46" s="12" t="s">
        <v>58</v>
      </c>
      <c r="C46" s="226" t="s">
        <v>93</v>
      </c>
      <c r="D46" s="226" t="s">
        <v>93</v>
      </c>
      <c r="E46" s="226" t="s">
        <v>93</v>
      </c>
      <c r="F46" s="19" t="s">
        <v>25</v>
      </c>
      <c r="G46" s="14" t="s">
        <v>32</v>
      </c>
      <c r="H46" s="1" t="s">
        <v>93</v>
      </c>
      <c r="I46" s="1" t="s">
        <v>93</v>
      </c>
      <c r="J46" s="226" t="s">
        <v>93</v>
      </c>
      <c r="K46" s="226" t="s">
        <v>93</v>
      </c>
      <c r="L46" s="226" t="s">
        <v>93</v>
      </c>
      <c r="M46" s="19" t="s">
        <v>25</v>
      </c>
      <c r="N46" s="14" t="s">
        <v>32</v>
      </c>
      <c r="O46" s="1" t="s">
        <v>93</v>
      </c>
      <c r="P46" s="1" t="s">
        <v>93</v>
      </c>
    </row>
    <row r="47" spans="1:16" s="16" customFormat="1" ht="18.600000000000001" x14ac:dyDescent="0.3">
      <c r="A47" s="27" t="s">
        <v>83</v>
      </c>
      <c r="B47" s="12" t="s">
        <v>59</v>
      </c>
      <c r="C47" s="226" t="s">
        <v>93</v>
      </c>
      <c r="D47" s="226" t="s">
        <v>93</v>
      </c>
      <c r="E47" s="226" t="s">
        <v>93</v>
      </c>
      <c r="F47" s="19" t="s">
        <v>25</v>
      </c>
      <c r="G47" s="14" t="s">
        <v>32</v>
      </c>
      <c r="H47" s="1" t="s">
        <v>93</v>
      </c>
      <c r="I47" s="1" t="s">
        <v>93</v>
      </c>
      <c r="J47" s="226" t="s">
        <v>93</v>
      </c>
      <c r="K47" s="226" t="s">
        <v>93</v>
      </c>
      <c r="L47" s="226" t="s">
        <v>93</v>
      </c>
      <c r="M47" s="19" t="s">
        <v>25</v>
      </c>
      <c r="N47" s="14" t="s">
        <v>32</v>
      </c>
      <c r="O47" s="1" t="s">
        <v>93</v>
      </c>
      <c r="P47" s="1" t="s">
        <v>93</v>
      </c>
    </row>
    <row r="48" spans="1:16" s="16" customFormat="1" ht="18.600000000000001" x14ac:dyDescent="0.3">
      <c r="A48" s="27"/>
      <c r="B48" s="12" t="s">
        <v>1</v>
      </c>
      <c r="C48" s="226"/>
      <c r="D48" s="226" t="s">
        <v>93</v>
      </c>
      <c r="E48" s="226" t="s">
        <v>93</v>
      </c>
      <c r="F48" s="19" t="s">
        <v>25</v>
      </c>
      <c r="G48" s="14" t="s">
        <v>32</v>
      </c>
      <c r="H48" s="1" t="s">
        <v>93</v>
      </c>
      <c r="I48" s="1" t="s">
        <v>93</v>
      </c>
      <c r="J48" s="226" t="s">
        <v>93</v>
      </c>
      <c r="K48" s="226" t="s">
        <v>93</v>
      </c>
      <c r="L48" s="226" t="s">
        <v>93</v>
      </c>
      <c r="M48" s="19" t="s">
        <v>25</v>
      </c>
      <c r="N48" s="14" t="s">
        <v>32</v>
      </c>
      <c r="O48" s="1" t="s">
        <v>93</v>
      </c>
      <c r="P48" s="1" t="s">
        <v>93</v>
      </c>
    </row>
    <row r="49" spans="1:16" s="16" customFormat="1" ht="99" customHeight="1" x14ac:dyDescent="0.3">
      <c r="A49" s="27" t="s">
        <v>83</v>
      </c>
      <c r="B49" s="12" t="s">
        <v>87</v>
      </c>
      <c r="C49" s="226" t="s">
        <v>93</v>
      </c>
      <c r="D49" s="226" t="s">
        <v>85</v>
      </c>
      <c r="E49" s="226" t="s">
        <v>93</v>
      </c>
      <c r="F49" s="19" t="s">
        <v>25</v>
      </c>
      <c r="G49" s="14" t="s">
        <v>32</v>
      </c>
      <c r="H49" s="1" t="s">
        <v>93</v>
      </c>
      <c r="I49" s="1" t="s">
        <v>93</v>
      </c>
      <c r="J49" s="226" t="s">
        <v>93</v>
      </c>
      <c r="K49" s="226" t="s">
        <v>85</v>
      </c>
      <c r="L49" s="226" t="s">
        <v>93</v>
      </c>
      <c r="M49" s="19" t="s">
        <v>25</v>
      </c>
      <c r="N49" s="14" t="s">
        <v>32</v>
      </c>
      <c r="O49" s="1" t="s">
        <v>93</v>
      </c>
      <c r="P49" s="1" t="s">
        <v>93</v>
      </c>
    </row>
    <row r="50" spans="1:16" s="16" customFormat="1" ht="31.2" x14ac:dyDescent="0.3">
      <c r="A50" s="27" t="s">
        <v>83</v>
      </c>
      <c r="B50" s="12" t="s">
        <v>68</v>
      </c>
      <c r="C50" s="226" t="s">
        <v>93</v>
      </c>
      <c r="D50" s="226" t="s">
        <v>84</v>
      </c>
      <c r="E50" s="226" t="s">
        <v>93</v>
      </c>
      <c r="F50" s="19" t="s">
        <v>25</v>
      </c>
      <c r="G50" s="14" t="s">
        <v>32</v>
      </c>
      <c r="H50" s="1" t="s">
        <v>93</v>
      </c>
      <c r="I50" s="1" t="s">
        <v>93</v>
      </c>
      <c r="J50" s="226" t="s">
        <v>93</v>
      </c>
      <c r="K50" s="226" t="s">
        <v>84</v>
      </c>
      <c r="L50" s="226" t="s">
        <v>93</v>
      </c>
      <c r="M50" s="19" t="s">
        <v>25</v>
      </c>
      <c r="N50" s="14" t="s">
        <v>32</v>
      </c>
      <c r="O50" s="1" t="s">
        <v>93</v>
      </c>
      <c r="P50" s="1" t="s">
        <v>93</v>
      </c>
    </row>
    <row r="51" spans="1:16" s="16" customFormat="1" x14ac:dyDescent="0.3">
      <c r="A51" s="27">
        <v>6</v>
      </c>
      <c r="B51" s="12" t="s">
        <v>4</v>
      </c>
      <c r="C51" s="226" t="s">
        <v>93</v>
      </c>
      <c r="D51" s="226" t="s">
        <v>18</v>
      </c>
      <c r="E51" s="226">
        <v>1</v>
      </c>
      <c r="F51" s="226" t="s">
        <v>17</v>
      </c>
      <c r="G51" s="14" t="s">
        <v>33</v>
      </c>
      <c r="H51" s="226" t="s">
        <v>93</v>
      </c>
      <c r="I51" s="226" t="s">
        <v>93</v>
      </c>
      <c r="J51" s="226" t="s">
        <v>93</v>
      </c>
      <c r="K51" s="226" t="s">
        <v>18</v>
      </c>
      <c r="L51" s="226">
        <v>1</v>
      </c>
      <c r="M51" s="226" t="s">
        <v>17</v>
      </c>
      <c r="N51" s="14" t="s">
        <v>33</v>
      </c>
      <c r="O51" s="18"/>
      <c r="P51" s="15"/>
    </row>
    <row r="52" spans="1:16" s="16" customFormat="1" x14ac:dyDescent="0.3">
      <c r="A52" s="27">
        <v>7</v>
      </c>
      <c r="B52" s="12" t="s">
        <v>5</v>
      </c>
      <c r="C52" s="226" t="s">
        <v>93</v>
      </c>
      <c r="D52" s="226" t="s">
        <v>14</v>
      </c>
      <c r="E52" s="226">
        <v>1</v>
      </c>
      <c r="F52" s="226" t="s">
        <v>17</v>
      </c>
      <c r="G52" s="14" t="s">
        <v>34</v>
      </c>
      <c r="H52" s="226" t="s">
        <v>93</v>
      </c>
      <c r="I52" s="226" t="s">
        <v>93</v>
      </c>
      <c r="J52" s="226" t="s">
        <v>93</v>
      </c>
      <c r="K52" s="226" t="s">
        <v>14</v>
      </c>
      <c r="L52" s="226">
        <v>1</v>
      </c>
      <c r="M52" s="226" t="s">
        <v>17</v>
      </c>
      <c r="N52" s="14" t="s">
        <v>34</v>
      </c>
      <c r="O52" s="18"/>
      <c r="P52" s="15"/>
    </row>
    <row r="53" spans="1:16" s="16" customFormat="1" ht="51.75" customHeight="1" x14ac:dyDescent="0.3">
      <c r="A53" s="27"/>
      <c r="B53" s="12" t="s">
        <v>62</v>
      </c>
      <c r="C53" s="226" t="s">
        <v>93</v>
      </c>
      <c r="D53" s="226" t="s">
        <v>93</v>
      </c>
      <c r="E53" s="226" t="s">
        <v>93</v>
      </c>
      <c r="F53" s="226" t="s">
        <v>93</v>
      </c>
      <c r="G53" s="226" t="s">
        <v>93</v>
      </c>
      <c r="H53" s="226" t="s">
        <v>93</v>
      </c>
      <c r="I53" s="226" t="s">
        <v>93</v>
      </c>
      <c r="J53" s="226" t="s">
        <v>93</v>
      </c>
      <c r="K53" s="226" t="s">
        <v>93</v>
      </c>
      <c r="L53" s="226" t="s">
        <v>93</v>
      </c>
      <c r="M53" s="226" t="s">
        <v>93</v>
      </c>
      <c r="N53" s="226" t="s">
        <v>93</v>
      </c>
      <c r="O53" s="226" t="s">
        <v>93</v>
      </c>
      <c r="P53" s="226" t="s">
        <v>93</v>
      </c>
    </row>
    <row r="54" spans="1:16" ht="18.75" customHeight="1" x14ac:dyDescent="0.3">
      <c r="A54" s="252"/>
      <c r="B54" s="252"/>
      <c r="C54" s="252"/>
      <c r="D54" s="252"/>
      <c r="E54" s="252"/>
      <c r="F54" s="252"/>
      <c r="G54" s="252"/>
      <c r="H54" s="223"/>
    </row>
    <row r="55" spans="1:16" ht="41.25" customHeight="1" x14ac:dyDescent="0.3">
      <c r="A55" s="254" t="s">
        <v>186</v>
      </c>
      <c r="B55" s="254"/>
      <c r="C55" s="254"/>
      <c r="D55" s="254"/>
      <c r="E55" s="254"/>
      <c r="F55" s="254"/>
      <c r="G55" s="254"/>
      <c r="H55" s="254"/>
      <c r="I55" s="254"/>
      <c r="J55" s="254"/>
      <c r="K55" s="254"/>
      <c r="L55" s="254"/>
      <c r="M55" s="254"/>
      <c r="N55" s="254"/>
      <c r="O55" s="254"/>
      <c r="P55" s="254"/>
    </row>
    <row r="56" spans="1:16" ht="38.25" customHeight="1" x14ac:dyDescent="0.3">
      <c r="A56" s="252"/>
      <c r="B56" s="252"/>
      <c r="C56" s="252"/>
      <c r="D56" s="252"/>
      <c r="E56" s="252"/>
      <c r="F56" s="252"/>
      <c r="G56" s="252"/>
      <c r="H56" s="4"/>
    </row>
    <row r="57" spans="1:16" ht="18.75" customHeight="1" x14ac:dyDescent="0.3">
      <c r="A57" s="253"/>
      <c r="B57" s="253"/>
      <c r="C57" s="253"/>
      <c r="D57" s="253"/>
      <c r="E57" s="253"/>
      <c r="F57" s="253"/>
      <c r="G57" s="253"/>
    </row>
    <row r="58" spans="1:16" ht="217.5" customHeight="1" x14ac:dyDescent="0.3">
      <c r="A58" s="248"/>
      <c r="B58" s="251"/>
      <c r="C58" s="251"/>
      <c r="D58" s="251"/>
      <c r="E58" s="251"/>
      <c r="F58" s="251"/>
      <c r="G58" s="251"/>
    </row>
    <row r="59" spans="1:16" ht="53.25" customHeight="1" x14ac:dyDescent="0.3">
      <c r="A59" s="248"/>
      <c r="B59" s="249"/>
      <c r="C59" s="249"/>
      <c r="D59" s="249"/>
      <c r="E59" s="249"/>
      <c r="F59" s="249"/>
      <c r="G59" s="249"/>
    </row>
    <row r="60" spans="1:16" x14ac:dyDescent="0.3">
      <c r="A60" s="250"/>
      <c r="B60" s="250"/>
      <c r="C60" s="250"/>
      <c r="D60" s="250"/>
      <c r="E60" s="250"/>
      <c r="F60" s="250"/>
      <c r="G60" s="250"/>
    </row>
    <row r="61" spans="1:16" x14ac:dyDescent="0.3">
      <c r="B61" s="4"/>
    </row>
    <row r="65" spans="2:2" x14ac:dyDescent="0.3">
      <c r="B65" s="4"/>
    </row>
  </sheetData>
  <mergeCells count="30">
    <mergeCell ref="A59:G59"/>
    <mergeCell ref="A60:G60"/>
    <mergeCell ref="A58:G58"/>
    <mergeCell ref="A54:G54"/>
    <mergeCell ref="A56:G56"/>
    <mergeCell ref="A57:G57"/>
    <mergeCell ref="A55:P55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7:P17"/>
    <mergeCell ref="J18:P18"/>
    <mergeCell ref="G19:I19"/>
    <mergeCell ref="J19:M19"/>
    <mergeCell ref="N19:P19"/>
  </mergeCells>
  <phoneticPr fontId="51" type="noConversion"/>
  <pageMargins left="0.47244094488188981" right="0.55118110236220474" top="0.82677165354330717" bottom="0.55118110236220474" header="0.31496062992125984" footer="0.19685039370078741"/>
  <pageSetup paperSize="8" scale="71" fitToHeight="0" orientation="landscape" r:id="rId1"/>
  <headerFooter differentFirst="1">
    <oddHeader>&amp;C&amp;P</oddHeader>
  </headerFooter>
  <rowBreaks count="1" manualBreakCount="1">
    <brk id="35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48"/>
  <sheetViews>
    <sheetView view="pageBreakPreview" zoomScale="50" zoomScaleNormal="70" zoomScaleSheetLayoutView="50" workbookViewId="0">
      <selection activeCell="H22" sqref="H22"/>
    </sheetView>
  </sheetViews>
  <sheetFormatPr defaultColWidth="9" defaultRowHeight="15.6" x14ac:dyDescent="0.3"/>
  <cols>
    <col min="1" max="1" width="11" style="25" customWidth="1"/>
    <col min="2" max="2" width="73.3984375" style="2" customWidth="1"/>
    <col min="3" max="3" width="36.69921875" style="229" customWidth="1"/>
    <col min="4" max="4" width="34.5" style="2" customWidth="1"/>
    <col min="5" max="5" width="13.59765625" style="229" customWidth="1"/>
    <col min="6" max="6" width="10.8984375" style="229" customWidth="1"/>
    <col min="7" max="7" width="13.8984375" style="223" customWidth="1"/>
    <col min="8" max="8" width="56" style="223" customWidth="1"/>
    <col min="9" max="9" width="15.09765625" style="3" customWidth="1"/>
    <col min="10" max="10" width="14" style="4" customWidth="1"/>
    <col min="11" max="11" width="22.3984375" style="4" customWidth="1"/>
    <col min="12" max="12" width="13.5" style="4" customWidth="1"/>
    <col min="13" max="13" width="10.8984375" style="4" customWidth="1"/>
    <col min="14" max="14" width="13.8984375" style="4" customWidth="1"/>
    <col min="15" max="15" width="16.69921875" style="4" customWidth="1"/>
    <col min="16" max="16" width="15.09765625" style="4" customWidth="1"/>
    <col min="17" max="16384" width="9" style="4"/>
  </cols>
  <sheetData>
    <row r="1" spans="1:16" s="16" customFormat="1" x14ac:dyDescent="0.3">
      <c r="A1" s="188"/>
      <c r="B1" s="189"/>
      <c r="C1" s="6"/>
      <c r="D1" s="9"/>
      <c r="E1" s="9"/>
      <c r="F1" s="9"/>
      <c r="G1" s="224"/>
      <c r="H1" s="224"/>
      <c r="I1" s="190"/>
      <c r="J1" s="3"/>
      <c r="K1" s="4"/>
      <c r="L1" s="4"/>
    </row>
    <row r="2" spans="1:16" s="16" customFormat="1" x14ac:dyDescent="0.3">
      <c r="A2" s="237" t="s">
        <v>190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spans="1:16" s="16" customFormat="1" x14ac:dyDescent="0.3">
      <c r="A3" s="236" t="s">
        <v>0</v>
      </c>
      <c r="B3" s="235" t="s">
        <v>2</v>
      </c>
      <c r="C3" s="231" t="s">
        <v>36</v>
      </c>
      <c r="D3" s="231"/>
      <c r="E3" s="231"/>
      <c r="F3" s="231"/>
      <c r="G3" s="231"/>
      <c r="H3" s="231"/>
      <c r="I3" s="231"/>
      <c r="J3" s="231" t="s">
        <v>37</v>
      </c>
      <c r="K3" s="231"/>
      <c r="L3" s="231"/>
      <c r="M3" s="231"/>
      <c r="N3" s="231"/>
      <c r="O3" s="231"/>
      <c r="P3" s="231"/>
    </row>
    <row r="4" spans="1:16" s="16" customFormat="1" ht="92.25" customHeight="1" x14ac:dyDescent="0.3">
      <c r="A4" s="236"/>
      <c r="B4" s="235"/>
      <c r="C4" s="328" t="s">
        <v>215</v>
      </c>
      <c r="D4" s="329"/>
      <c r="E4" s="329"/>
      <c r="F4" s="329"/>
      <c r="G4" s="329"/>
      <c r="H4" s="329"/>
      <c r="I4" s="330"/>
      <c r="J4" s="235" t="s">
        <v>52</v>
      </c>
      <c r="K4" s="235"/>
      <c r="L4" s="235"/>
      <c r="M4" s="235"/>
      <c r="N4" s="235"/>
      <c r="O4" s="235"/>
      <c r="P4" s="235"/>
    </row>
    <row r="5" spans="1:16" ht="33.75" customHeight="1" x14ac:dyDescent="0.3">
      <c r="A5" s="236"/>
      <c r="B5" s="235"/>
      <c r="C5" s="273"/>
      <c r="D5" s="274"/>
      <c r="E5" s="274"/>
      <c r="F5" s="274"/>
      <c r="G5" s="274"/>
      <c r="H5" s="274"/>
      <c r="I5" s="275"/>
      <c r="J5" s="235" t="s">
        <v>11</v>
      </c>
      <c r="K5" s="235"/>
      <c r="L5" s="235"/>
      <c r="M5" s="235"/>
      <c r="N5" s="235" t="s">
        <v>94</v>
      </c>
      <c r="O5" s="235"/>
      <c r="P5" s="235"/>
    </row>
    <row r="6" spans="1:16" s="6" customFormat="1" ht="62.4" x14ac:dyDescent="0.3">
      <c r="A6" s="236"/>
      <c r="B6" s="235"/>
      <c r="C6" s="226" t="s">
        <v>24</v>
      </c>
      <c r="D6" s="226" t="s">
        <v>7</v>
      </c>
      <c r="E6" s="226" t="s">
        <v>89</v>
      </c>
      <c r="F6" s="226" t="s">
        <v>9</v>
      </c>
      <c r="G6" s="226" t="s">
        <v>12</v>
      </c>
      <c r="H6" s="226" t="s">
        <v>191</v>
      </c>
      <c r="I6" s="10" t="s">
        <v>41</v>
      </c>
      <c r="J6" s="226" t="s">
        <v>24</v>
      </c>
      <c r="K6" s="226" t="s">
        <v>7</v>
      </c>
      <c r="L6" s="226" t="s">
        <v>89</v>
      </c>
      <c r="M6" s="226" t="s">
        <v>9</v>
      </c>
      <c r="N6" s="226" t="s">
        <v>12</v>
      </c>
      <c r="O6" s="226" t="s">
        <v>189</v>
      </c>
      <c r="P6" s="10" t="s">
        <v>41</v>
      </c>
    </row>
    <row r="7" spans="1:16" s="9" customFormat="1" x14ac:dyDescent="0.3">
      <c r="A7" s="225">
        <v>1</v>
      </c>
      <c r="B7" s="226">
        <v>2</v>
      </c>
      <c r="C7" s="226">
        <v>3</v>
      </c>
      <c r="D7" s="226">
        <v>4</v>
      </c>
      <c r="E7" s="226">
        <v>5</v>
      </c>
      <c r="F7" s="226">
        <v>6</v>
      </c>
      <c r="G7" s="226">
        <v>7</v>
      </c>
      <c r="H7" s="226">
        <v>8</v>
      </c>
      <c r="I7" s="10">
        <v>9</v>
      </c>
      <c r="J7" s="226">
        <v>10</v>
      </c>
      <c r="K7" s="10">
        <v>11</v>
      </c>
      <c r="L7" s="226">
        <v>12</v>
      </c>
      <c r="M7" s="10">
        <v>13</v>
      </c>
      <c r="N7" s="226">
        <v>14</v>
      </c>
      <c r="O7" s="10">
        <v>15</v>
      </c>
      <c r="P7" s="226">
        <v>16</v>
      </c>
    </row>
    <row r="8" spans="1:16" s="296" customFormat="1" x14ac:dyDescent="0.3">
      <c r="A8" s="293">
        <v>1</v>
      </c>
      <c r="B8" s="294" t="s">
        <v>216</v>
      </c>
      <c r="C8" s="295" t="s">
        <v>93</v>
      </c>
      <c r="D8" s="295" t="s">
        <v>93</v>
      </c>
      <c r="E8" s="295" t="s">
        <v>93</v>
      </c>
      <c r="F8" s="295" t="s">
        <v>93</v>
      </c>
      <c r="G8" s="295" t="s">
        <v>93</v>
      </c>
      <c r="H8" s="295" t="s">
        <v>93</v>
      </c>
      <c r="I8" s="295" t="s">
        <v>93</v>
      </c>
      <c r="J8" s="295" t="s">
        <v>93</v>
      </c>
      <c r="K8" s="295" t="s">
        <v>93</v>
      </c>
      <c r="L8" s="295" t="s">
        <v>93</v>
      </c>
      <c r="M8" s="295" t="s">
        <v>93</v>
      </c>
      <c r="N8" s="295" t="s">
        <v>93</v>
      </c>
      <c r="O8" s="295" t="s">
        <v>93</v>
      </c>
      <c r="P8" s="295" t="s">
        <v>93</v>
      </c>
    </row>
    <row r="9" spans="1:16" s="296" customFormat="1" ht="62.4" x14ac:dyDescent="0.3">
      <c r="A9" s="293" t="s">
        <v>69</v>
      </c>
      <c r="B9" s="297" t="s">
        <v>56</v>
      </c>
      <c r="C9" s="295"/>
      <c r="D9" s="295" t="s">
        <v>22</v>
      </c>
      <c r="E9" s="295"/>
      <c r="F9" s="295" t="s">
        <v>53</v>
      </c>
      <c r="G9" s="298" t="s">
        <v>28</v>
      </c>
      <c r="H9" s="299"/>
      <c r="I9" s="300"/>
      <c r="J9" s="295"/>
      <c r="K9" s="295" t="s">
        <v>22</v>
      </c>
      <c r="L9" s="295"/>
      <c r="M9" s="295" t="s">
        <v>53</v>
      </c>
      <c r="N9" s="298" t="s">
        <v>28</v>
      </c>
      <c r="O9" s="299"/>
      <c r="P9" s="300"/>
    </row>
    <row r="10" spans="1:16" s="296" customFormat="1" ht="62.4" x14ac:dyDescent="0.3">
      <c r="A10" s="293" t="s">
        <v>70</v>
      </c>
      <c r="B10" s="297" t="s">
        <v>57</v>
      </c>
      <c r="C10" s="295"/>
      <c r="D10" s="295" t="s">
        <v>22</v>
      </c>
      <c r="E10" s="295"/>
      <c r="F10" s="295" t="s">
        <v>53</v>
      </c>
      <c r="G10" s="298" t="s">
        <v>28</v>
      </c>
      <c r="H10" s="299"/>
      <c r="I10" s="300"/>
      <c r="J10" s="295"/>
      <c r="K10" s="295" t="s">
        <v>22</v>
      </c>
      <c r="L10" s="295"/>
      <c r="M10" s="295" t="s">
        <v>53</v>
      </c>
      <c r="N10" s="298" t="s">
        <v>28</v>
      </c>
      <c r="O10" s="299"/>
      <c r="P10" s="300"/>
    </row>
    <row r="11" spans="1:16" s="296" customFormat="1" x14ac:dyDescent="0.3">
      <c r="A11" s="293" t="s">
        <v>1</v>
      </c>
      <c r="B11" s="297" t="s">
        <v>1</v>
      </c>
      <c r="C11" s="295"/>
      <c r="D11" s="295"/>
      <c r="E11" s="295"/>
      <c r="F11" s="295"/>
      <c r="G11" s="298"/>
      <c r="H11" s="299"/>
      <c r="I11" s="300"/>
      <c r="J11" s="295"/>
      <c r="K11" s="295"/>
      <c r="L11" s="295"/>
      <c r="M11" s="295"/>
      <c r="N11" s="298"/>
      <c r="O11" s="299"/>
      <c r="P11" s="300"/>
    </row>
    <row r="12" spans="1:16" s="191" customFormat="1" ht="31.2" x14ac:dyDescent="0.3">
      <c r="A12" s="192">
        <v>2</v>
      </c>
      <c r="B12" s="193" t="s">
        <v>23</v>
      </c>
      <c r="C12" s="194" t="s">
        <v>93</v>
      </c>
      <c r="D12" s="194" t="s">
        <v>93</v>
      </c>
      <c r="E12" s="194" t="s">
        <v>93</v>
      </c>
      <c r="F12" s="194" t="s">
        <v>93</v>
      </c>
      <c r="G12" s="194" t="s">
        <v>93</v>
      </c>
      <c r="H12" s="194" t="s">
        <v>93</v>
      </c>
      <c r="I12" s="195">
        <f>I14*H13</f>
        <v>5973.0499999999993</v>
      </c>
      <c r="J12" s="194" t="s">
        <v>93</v>
      </c>
      <c r="K12" s="194" t="s">
        <v>93</v>
      </c>
      <c r="L12" s="194" t="s">
        <v>93</v>
      </c>
      <c r="M12" s="194" t="s">
        <v>93</v>
      </c>
      <c r="N12" s="194" t="s">
        <v>93</v>
      </c>
      <c r="O12" s="194" t="s">
        <v>93</v>
      </c>
      <c r="P12" s="194" t="s">
        <v>93</v>
      </c>
    </row>
    <row r="13" spans="1:16" s="16" customFormat="1" ht="46.5" customHeight="1" x14ac:dyDescent="0.3">
      <c r="A13" s="27" t="s">
        <v>71</v>
      </c>
      <c r="B13" s="11" t="s">
        <v>220</v>
      </c>
      <c r="C13" s="226" t="s">
        <v>93</v>
      </c>
      <c r="D13" s="226" t="s">
        <v>93</v>
      </c>
      <c r="E13" s="226" t="s">
        <v>93</v>
      </c>
      <c r="F13" s="226" t="s">
        <v>93</v>
      </c>
      <c r="G13" s="226" t="s">
        <v>192</v>
      </c>
      <c r="H13" s="226">
        <v>1.25</v>
      </c>
      <c r="I13" s="10"/>
      <c r="J13" s="226"/>
      <c r="K13" s="226"/>
      <c r="L13" s="226"/>
      <c r="M13" s="226"/>
      <c r="N13" s="226"/>
      <c r="O13" s="226"/>
      <c r="P13" s="226"/>
    </row>
    <row r="14" spans="1:16" s="196" customFormat="1" ht="129.6" customHeight="1" x14ac:dyDescent="0.3">
      <c r="A14" s="301" t="s">
        <v>72</v>
      </c>
      <c r="B14" s="302" t="s">
        <v>213</v>
      </c>
      <c r="C14" s="303" t="s">
        <v>195</v>
      </c>
      <c r="D14" s="304" t="s">
        <v>196</v>
      </c>
      <c r="E14" s="303">
        <v>2</v>
      </c>
      <c r="F14" s="303" t="s">
        <v>176</v>
      </c>
      <c r="G14" s="305" t="s">
        <v>217</v>
      </c>
      <c r="H14" s="306">
        <v>2389.2199999999998</v>
      </c>
      <c r="I14" s="306">
        <f>H14*E14</f>
        <v>4778.4399999999996</v>
      </c>
      <c r="J14" s="303" t="s">
        <v>93</v>
      </c>
      <c r="K14" s="304" t="s">
        <v>103</v>
      </c>
      <c r="L14" s="303" t="s">
        <v>93</v>
      </c>
      <c r="M14" s="303" t="s">
        <v>53</v>
      </c>
      <c r="N14" s="305" t="s">
        <v>27</v>
      </c>
      <c r="O14" s="307" t="s">
        <v>93</v>
      </c>
      <c r="P14" s="307" t="s">
        <v>93</v>
      </c>
    </row>
    <row r="15" spans="1:16" s="296" customFormat="1" x14ac:dyDescent="0.3">
      <c r="A15" s="308"/>
      <c r="B15" s="297"/>
      <c r="C15" s="295"/>
      <c r="D15" s="295"/>
      <c r="E15" s="295"/>
      <c r="F15" s="295"/>
      <c r="G15" s="309"/>
      <c r="H15" s="299"/>
      <c r="I15" s="310"/>
      <c r="J15" s="295"/>
      <c r="K15" s="295"/>
      <c r="L15" s="295"/>
      <c r="M15" s="295"/>
      <c r="N15" s="309"/>
      <c r="O15" s="299"/>
      <c r="P15" s="310"/>
    </row>
    <row r="16" spans="1:16" s="296" customFormat="1" x14ac:dyDescent="0.3">
      <c r="A16" s="308" t="s">
        <v>73</v>
      </c>
      <c r="B16" s="297" t="s">
        <v>193</v>
      </c>
      <c r="C16" s="295"/>
      <c r="D16" s="295"/>
      <c r="E16" s="295"/>
      <c r="F16" s="295"/>
      <c r="G16" s="298"/>
      <c r="H16" s="299"/>
      <c r="I16" s="310"/>
      <c r="J16" s="295"/>
      <c r="K16" s="295"/>
      <c r="L16" s="295"/>
      <c r="M16" s="295"/>
      <c r="N16" s="298"/>
      <c r="O16" s="299"/>
      <c r="P16" s="310"/>
    </row>
    <row r="17" spans="1:16" s="296" customFormat="1" ht="31.2" x14ac:dyDescent="0.3">
      <c r="A17" s="308" t="s">
        <v>75</v>
      </c>
      <c r="B17" s="297" t="s">
        <v>58</v>
      </c>
      <c r="C17" s="295"/>
      <c r="D17" s="295" t="s">
        <v>26</v>
      </c>
      <c r="E17" s="295"/>
      <c r="F17" s="295" t="s">
        <v>17</v>
      </c>
      <c r="G17" s="309" t="s">
        <v>29</v>
      </c>
      <c r="H17" s="299"/>
      <c r="I17" s="310"/>
      <c r="J17" s="295"/>
      <c r="K17" s="295" t="s">
        <v>26</v>
      </c>
      <c r="L17" s="295"/>
      <c r="M17" s="295" t="s">
        <v>17</v>
      </c>
      <c r="N17" s="309" t="s">
        <v>29</v>
      </c>
      <c r="O17" s="299"/>
      <c r="P17" s="310"/>
    </row>
    <row r="18" spans="1:16" s="296" customFormat="1" ht="31.2" x14ac:dyDescent="0.3">
      <c r="A18" s="308" t="s">
        <v>76</v>
      </c>
      <c r="B18" s="297" t="s">
        <v>59</v>
      </c>
      <c r="C18" s="295"/>
      <c r="D18" s="295" t="s">
        <v>26</v>
      </c>
      <c r="E18" s="295"/>
      <c r="F18" s="295" t="s">
        <v>17</v>
      </c>
      <c r="G18" s="309" t="s">
        <v>29</v>
      </c>
      <c r="H18" s="299"/>
      <c r="I18" s="310"/>
      <c r="J18" s="295"/>
      <c r="K18" s="295" t="s">
        <v>26</v>
      </c>
      <c r="L18" s="295"/>
      <c r="M18" s="295" t="s">
        <v>17</v>
      </c>
      <c r="N18" s="309" t="s">
        <v>29</v>
      </c>
      <c r="O18" s="299"/>
      <c r="P18" s="310"/>
    </row>
    <row r="19" spans="1:16" s="296" customFormat="1" x14ac:dyDescent="0.3">
      <c r="A19" s="308" t="s">
        <v>1</v>
      </c>
      <c r="B19" s="297" t="s">
        <v>1</v>
      </c>
      <c r="C19" s="295"/>
      <c r="D19" s="295"/>
      <c r="E19" s="295"/>
      <c r="F19" s="295"/>
      <c r="G19" s="309"/>
      <c r="H19" s="299"/>
      <c r="I19" s="310"/>
      <c r="J19" s="295"/>
      <c r="K19" s="295"/>
      <c r="L19" s="295"/>
      <c r="M19" s="295"/>
      <c r="N19" s="309"/>
      <c r="O19" s="299"/>
      <c r="P19" s="310"/>
    </row>
    <row r="20" spans="1:16" s="296" customFormat="1" x14ac:dyDescent="0.3">
      <c r="A20" s="308" t="s">
        <v>74</v>
      </c>
      <c r="B20" s="297" t="s">
        <v>106</v>
      </c>
      <c r="C20" s="295"/>
      <c r="D20" s="295"/>
      <c r="E20" s="295"/>
      <c r="F20" s="295"/>
      <c r="G20" s="309"/>
      <c r="H20" s="299"/>
      <c r="I20" s="310"/>
      <c r="J20" s="295"/>
      <c r="K20" s="295"/>
      <c r="L20" s="295"/>
      <c r="M20" s="295"/>
      <c r="N20" s="309"/>
      <c r="O20" s="299"/>
      <c r="P20" s="310"/>
    </row>
    <row r="21" spans="1:16" s="296" customFormat="1" ht="31.2" x14ac:dyDescent="0.3">
      <c r="A21" s="308" t="s">
        <v>77</v>
      </c>
      <c r="B21" s="297" t="s">
        <v>60</v>
      </c>
      <c r="C21" s="311"/>
      <c r="D21" s="295" t="s">
        <v>104</v>
      </c>
      <c r="E21" s="299"/>
      <c r="F21" s="295" t="s">
        <v>10</v>
      </c>
      <c r="G21" s="309" t="s">
        <v>30</v>
      </c>
      <c r="H21" s="299"/>
      <c r="I21" s="310"/>
      <c r="J21" s="311"/>
      <c r="K21" s="295" t="s">
        <v>104</v>
      </c>
      <c r="L21" s="299"/>
      <c r="M21" s="295" t="s">
        <v>10</v>
      </c>
      <c r="N21" s="309" t="s">
        <v>30</v>
      </c>
      <c r="O21" s="299"/>
      <c r="P21" s="310"/>
    </row>
    <row r="22" spans="1:16" s="296" customFormat="1" ht="31.2" x14ac:dyDescent="0.3">
      <c r="A22" s="308" t="s">
        <v>78</v>
      </c>
      <c r="B22" s="297" t="s">
        <v>61</v>
      </c>
      <c r="C22" s="311"/>
      <c r="D22" s="295" t="s">
        <v>104</v>
      </c>
      <c r="E22" s="299"/>
      <c r="F22" s="295" t="s">
        <v>10</v>
      </c>
      <c r="G22" s="309" t="s">
        <v>30</v>
      </c>
      <c r="H22" s="299"/>
      <c r="I22" s="310"/>
      <c r="J22" s="311"/>
      <c r="K22" s="295" t="s">
        <v>104</v>
      </c>
      <c r="L22" s="299"/>
      <c r="M22" s="295" t="s">
        <v>10</v>
      </c>
      <c r="N22" s="309" t="s">
        <v>30</v>
      </c>
      <c r="O22" s="299"/>
      <c r="P22" s="310"/>
    </row>
    <row r="23" spans="1:16" s="296" customFormat="1" x14ac:dyDescent="0.3">
      <c r="A23" s="308" t="s">
        <v>1</v>
      </c>
      <c r="B23" s="297" t="s">
        <v>1</v>
      </c>
      <c r="C23" s="311"/>
      <c r="D23" s="295"/>
      <c r="E23" s="299"/>
      <c r="F23" s="295"/>
      <c r="G23" s="309"/>
      <c r="H23" s="299"/>
      <c r="I23" s="310"/>
      <c r="J23" s="311"/>
      <c r="K23" s="295"/>
      <c r="L23" s="299"/>
      <c r="M23" s="295"/>
      <c r="N23" s="309"/>
      <c r="O23" s="299"/>
      <c r="P23" s="310"/>
    </row>
    <row r="24" spans="1:16" s="296" customFormat="1" ht="33.6" x14ac:dyDescent="0.3">
      <c r="A24" s="308">
        <v>4</v>
      </c>
      <c r="B24" s="297" t="s">
        <v>3</v>
      </c>
      <c r="C24" s="295"/>
      <c r="D24" s="295" t="s">
        <v>63</v>
      </c>
      <c r="E24" s="312" t="s">
        <v>79</v>
      </c>
      <c r="F24" s="312" t="s">
        <v>25</v>
      </c>
      <c r="G24" s="309" t="s">
        <v>31</v>
      </c>
      <c r="H24" s="299"/>
      <c r="I24" s="310"/>
      <c r="J24" s="295"/>
      <c r="K24" s="295" t="s">
        <v>63</v>
      </c>
      <c r="L24" s="312" t="s">
        <v>79</v>
      </c>
      <c r="M24" s="312" t="s">
        <v>25</v>
      </c>
      <c r="N24" s="309" t="s">
        <v>31</v>
      </c>
      <c r="O24" s="299"/>
      <c r="P24" s="310"/>
    </row>
    <row r="25" spans="1:16" s="296" customFormat="1" ht="18.600000000000001" x14ac:dyDescent="0.3">
      <c r="A25" s="308"/>
      <c r="B25" s="297" t="s">
        <v>1</v>
      </c>
      <c r="C25" s="295"/>
      <c r="D25" s="295" t="s">
        <v>93</v>
      </c>
      <c r="E25" s="312"/>
      <c r="F25" s="312" t="s">
        <v>25</v>
      </c>
      <c r="G25" s="309" t="s">
        <v>32</v>
      </c>
      <c r="H25" s="310" t="s">
        <v>93</v>
      </c>
      <c r="I25" s="310" t="s">
        <v>93</v>
      </c>
      <c r="J25" s="295"/>
      <c r="K25" s="295" t="s">
        <v>93</v>
      </c>
      <c r="L25" s="312"/>
      <c r="M25" s="312" t="s">
        <v>25</v>
      </c>
      <c r="N25" s="309" t="s">
        <v>32</v>
      </c>
      <c r="O25" s="310" t="s">
        <v>93</v>
      </c>
      <c r="P25" s="310" t="s">
        <v>93</v>
      </c>
    </row>
    <row r="26" spans="1:16" s="296" customFormat="1" x14ac:dyDescent="0.3">
      <c r="A26" s="308">
        <v>6</v>
      </c>
      <c r="B26" s="297" t="s">
        <v>15</v>
      </c>
      <c r="C26" s="295"/>
      <c r="D26" s="299"/>
      <c r="E26" s="313"/>
      <c r="F26" s="299"/>
      <c r="G26" s="299"/>
      <c r="H26" s="299"/>
      <c r="I26" s="310"/>
      <c r="J26" s="295"/>
      <c r="K26" s="299"/>
      <c r="L26" s="313"/>
      <c r="M26" s="299"/>
      <c r="N26" s="299"/>
      <c r="O26" s="299"/>
      <c r="P26" s="310"/>
    </row>
    <row r="27" spans="1:16" s="296" customFormat="1" x14ac:dyDescent="0.3">
      <c r="A27" s="308" t="s">
        <v>88</v>
      </c>
      <c r="B27" s="297" t="s">
        <v>56</v>
      </c>
      <c r="C27" s="295"/>
      <c r="D27" s="295"/>
      <c r="E27" s="313">
        <v>1</v>
      </c>
      <c r="F27" s="295" t="s">
        <v>17</v>
      </c>
      <c r="G27" s="298" t="s">
        <v>194</v>
      </c>
      <c r="H27" s="299"/>
      <c r="I27" s="310"/>
      <c r="J27" s="295"/>
      <c r="K27" s="295"/>
      <c r="L27" s="313">
        <v>1</v>
      </c>
      <c r="M27" s="295" t="s">
        <v>17</v>
      </c>
      <c r="N27" s="298" t="s">
        <v>194</v>
      </c>
      <c r="O27" s="299"/>
      <c r="P27" s="310"/>
    </row>
    <row r="28" spans="1:16" s="296" customFormat="1" x14ac:dyDescent="0.3">
      <c r="A28" s="308" t="s">
        <v>218</v>
      </c>
      <c r="B28" s="297" t="s">
        <v>57</v>
      </c>
      <c r="C28" s="295"/>
      <c r="D28" s="295"/>
      <c r="E28" s="313">
        <v>1</v>
      </c>
      <c r="F28" s="295" t="s">
        <v>17</v>
      </c>
      <c r="G28" s="298" t="s">
        <v>194</v>
      </c>
      <c r="H28" s="299"/>
      <c r="I28" s="310"/>
      <c r="J28" s="295"/>
      <c r="K28" s="295"/>
      <c r="L28" s="313">
        <v>1</v>
      </c>
      <c r="M28" s="295" t="s">
        <v>17</v>
      </c>
      <c r="N28" s="298" t="s">
        <v>194</v>
      </c>
      <c r="O28" s="299"/>
      <c r="P28" s="310"/>
    </row>
    <row r="29" spans="1:16" s="296" customFormat="1" x14ac:dyDescent="0.3">
      <c r="A29" s="308" t="s">
        <v>1</v>
      </c>
      <c r="B29" s="297" t="s">
        <v>1</v>
      </c>
      <c r="C29" s="295"/>
      <c r="D29" s="295"/>
      <c r="E29" s="313" t="s">
        <v>1</v>
      </c>
      <c r="F29" s="295" t="s">
        <v>17</v>
      </c>
      <c r="G29" s="298" t="s">
        <v>194</v>
      </c>
      <c r="H29" s="299"/>
      <c r="I29" s="310"/>
      <c r="J29" s="295"/>
      <c r="K29" s="295"/>
      <c r="L29" s="313" t="s">
        <v>1</v>
      </c>
      <c r="M29" s="295" t="s">
        <v>17</v>
      </c>
      <c r="N29" s="298" t="s">
        <v>194</v>
      </c>
      <c r="O29" s="299"/>
      <c r="P29" s="310"/>
    </row>
    <row r="30" spans="1:16" s="296" customFormat="1" x14ac:dyDescent="0.3">
      <c r="A30" s="308" t="s">
        <v>219</v>
      </c>
      <c r="B30" s="297" t="s">
        <v>54</v>
      </c>
      <c r="C30" s="295"/>
      <c r="D30" s="295"/>
      <c r="E30" s="313">
        <v>1</v>
      </c>
      <c r="F30" s="295" t="s">
        <v>17</v>
      </c>
      <c r="G30" s="298" t="s">
        <v>194</v>
      </c>
      <c r="H30" s="299"/>
      <c r="I30" s="310"/>
      <c r="J30" s="295"/>
      <c r="K30" s="295"/>
      <c r="L30" s="313">
        <v>1</v>
      </c>
      <c r="M30" s="295" t="s">
        <v>17</v>
      </c>
      <c r="N30" s="298" t="s">
        <v>194</v>
      </c>
      <c r="O30" s="299"/>
      <c r="P30" s="310"/>
    </row>
    <row r="31" spans="1:16" s="296" customFormat="1" x14ac:dyDescent="0.3">
      <c r="A31" s="308" t="s">
        <v>219</v>
      </c>
      <c r="B31" s="297" t="s">
        <v>55</v>
      </c>
      <c r="C31" s="295"/>
      <c r="D31" s="295"/>
      <c r="E31" s="313">
        <v>1</v>
      </c>
      <c r="F31" s="295" t="s">
        <v>17</v>
      </c>
      <c r="G31" s="298" t="s">
        <v>194</v>
      </c>
      <c r="H31" s="299"/>
      <c r="I31" s="310"/>
      <c r="J31" s="295"/>
      <c r="K31" s="295"/>
      <c r="L31" s="313">
        <v>1</v>
      </c>
      <c r="M31" s="295" t="s">
        <v>17</v>
      </c>
      <c r="N31" s="298" t="s">
        <v>194</v>
      </c>
      <c r="O31" s="299"/>
      <c r="P31" s="310"/>
    </row>
    <row r="32" spans="1:16" s="296" customFormat="1" x14ac:dyDescent="0.3">
      <c r="A32" s="308" t="s">
        <v>1</v>
      </c>
      <c r="B32" s="297" t="s">
        <v>1</v>
      </c>
      <c r="C32" s="295"/>
      <c r="D32" s="295"/>
      <c r="E32" s="313" t="s">
        <v>1</v>
      </c>
      <c r="F32" s="295" t="s">
        <v>17</v>
      </c>
      <c r="G32" s="298" t="s">
        <v>194</v>
      </c>
      <c r="H32" s="299"/>
      <c r="I32" s="310"/>
      <c r="J32" s="295"/>
      <c r="K32" s="295"/>
      <c r="L32" s="313" t="s">
        <v>1</v>
      </c>
      <c r="M32" s="295" t="s">
        <v>17</v>
      </c>
      <c r="N32" s="298" t="s">
        <v>194</v>
      </c>
      <c r="O32" s="299"/>
      <c r="P32" s="310"/>
    </row>
    <row r="33" spans="1:16" s="296" customFormat="1" x14ac:dyDescent="0.3">
      <c r="A33" s="308" t="s">
        <v>219</v>
      </c>
      <c r="B33" s="297" t="s">
        <v>58</v>
      </c>
      <c r="C33" s="295"/>
      <c r="D33" s="295"/>
      <c r="E33" s="313">
        <v>1</v>
      </c>
      <c r="F33" s="295" t="s">
        <v>17</v>
      </c>
      <c r="G33" s="298" t="s">
        <v>194</v>
      </c>
      <c r="H33" s="299"/>
      <c r="I33" s="310"/>
      <c r="J33" s="295"/>
      <c r="K33" s="295"/>
      <c r="L33" s="313">
        <v>1</v>
      </c>
      <c r="M33" s="295" t="s">
        <v>17</v>
      </c>
      <c r="N33" s="298" t="s">
        <v>194</v>
      </c>
      <c r="O33" s="299"/>
      <c r="P33" s="310"/>
    </row>
    <row r="34" spans="1:16" s="296" customFormat="1" x14ac:dyDescent="0.3">
      <c r="A34" s="308" t="s">
        <v>219</v>
      </c>
      <c r="B34" s="297" t="s">
        <v>59</v>
      </c>
      <c r="C34" s="295"/>
      <c r="D34" s="295"/>
      <c r="E34" s="313">
        <v>1</v>
      </c>
      <c r="F34" s="295" t="s">
        <v>17</v>
      </c>
      <c r="G34" s="298" t="s">
        <v>194</v>
      </c>
      <c r="H34" s="299"/>
      <c r="I34" s="310"/>
      <c r="J34" s="295"/>
      <c r="K34" s="295"/>
      <c r="L34" s="313">
        <v>1</v>
      </c>
      <c r="M34" s="295" t="s">
        <v>17</v>
      </c>
      <c r="N34" s="298" t="s">
        <v>194</v>
      </c>
      <c r="O34" s="299"/>
      <c r="P34" s="310"/>
    </row>
    <row r="35" spans="1:16" s="296" customFormat="1" x14ac:dyDescent="0.3">
      <c r="A35" s="308" t="s">
        <v>1</v>
      </c>
      <c r="B35" s="297" t="s">
        <v>1</v>
      </c>
      <c r="C35" s="295"/>
      <c r="D35" s="295"/>
      <c r="E35" s="313" t="s">
        <v>1</v>
      </c>
      <c r="F35" s="295" t="s">
        <v>17</v>
      </c>
      <c r="G35" s="298" t="s">
        <v>194</v>
      </c>
      <c r="H35" s="299"/>
      <c r="I35" s="310"/>
      <c r="J35" s="295"/>
      <c r="K35" s="295"/>
      <c r="L35" s="313" t="s">
        <v>1</v>
      </c>
      <c r="M35" s="295" t="s">
        <v>17</v>
      </c>
      <c r="N35" s="298" t="s">
        <v>194</v>
      </c>
      <c r="O35" s="299"/>
      <c r="P35" s="310"/>
    </row>
    <row r="36" spans="1:16" s="16" customFormat="1" ht="54.75" customHeight="1" x14ac:dyDescent="0.3">
      <c r="A36" s="27"/>
      <c r="B36" s="12" t="s">
        <v>62</v>
      </c>
      <c r="C36" s="226" t="s">
        <v>93</v>
      </c>
      <c r="D36" s="226" t="s">
        <v>93</v>
      </c>
      <c r="E36" s="226" t="s">
        <v>93</v>
      </c>
      <c r="F36" s="226" t="s">
        <v>93</v>
      </c>
      <c r="G36" s="226" t="s">
        <v>93</v>
      </c>
      <c r="H36" s="226" t="s">
        <v>93</v>
      </c>
      <c r="I36" s="10">
        <f>I12</f>
        <v>5973.0499999999993</v>
      </c>
      <c r="J36" s="226" t="s">
        <v>93</v>
      </c>
      <c r="K36" s="226" t="s">
        <v>93</v>
      </c>
      <c r="L36" s="226" t="s">
        <v>93</v>
      </c>
      <c r="M36" s="226" t="s">
        <v>93</v>
      </c>
      <c r="N36" s="226" t="s">
        <v>93</v>
      </c>
      <c r="O36" s="226" t="s">
        <v>93</v>
      </c>
      <c r="P36" s="226" t="s">
        <v>93</v>
      </c>
    </row>
    <row r="37" spans="1:16" ht="18.75" customHeight="1" x14ac:dyDescent="0.3">
      <c r="A37" s="252"/>
      <c r="B37" s="252"/>
      <c r="C37" s="252"/>
      <c r="D37" s="252"/>
      <c r="E37" s="252"/>
      <c r="F37" s="252"/>
      <c r="G37" s="252"/>
    </row>
    <row r="38" spans="1:16" ht="41.25" customHeight="1" x14ac:dyDescent="0.45">
      <c r="A38" s="255" t="str">
        <f>[1]т1!A55</f>
        <v>Генеральный директор _____________________________________В.П. Шумков</v>
      </c>
      <c r="B38" s="255"/>
      <c r="C38" s="255"/>
      <c r="D38" s="255"/>
      <c r="E38" s="255"/>
      <c r="F38" s="255"/>
      <c r="G38" s="255"/>
      <c r="H38" s="255"/>
      <c r="I38" s="255"/>
      <c r="J38" s="255"/>
      <c r="K38" s="255"/>
      <c r="L38" s="255"/>
      <c r="M38" s="255"/>
      <c r="N38" s="255"/>
      <c r="O38" s="255"/>
      <c r="P38" s="255"/>
    </row>
    <row r="39" spans="1:16" ht="38.25" customHeight="1" x14ac:dyDescent="0.3">
      <c r="A39" s="252"/>
      <c r="B39" s="252"/>
      <c r="C39" s="252"/>
      <c r="D39" s="252"/>
      <c r="E39" s="252"/>
      <c r="F39" s="252"/>
      <c r="G39" s="252"/>
      <c r="H39" s="4"/>
    </row>
    <row r="40" spans="1:16" ht="18.75" customHeight="1" x14ac:dyDescent="0.3">
      <c r="A40" s="253"/>
      <c r="B40" s="253"/>
      <c r="C40" s="253"/>
      <c r="D40" s="253"/>
      <c r="E40" s="253"/>
      <c r="F40" s="253"/>
      <c r="G40" s="253"/>
    </row>
    <row r="41" spans="1:16" ht="217.5" customHeight="1" x14ac:dyDescent="0.3">
      <c r="A41" s="248"/>
      <c r="B41" s="251"/>
      <c r="C41" s="251"/>
      <c r="D41" s="251"/>
      <c r="E41" s="251"/>
      <c r="F41" s="251"/>
      <c r="G41" s="251"/>
    </row>
    <row r="42" spans="1:16" ht="53.25" customHeight="1" x14ac:dyDescent="0.3">
      <c r="A42" s="248"/>
      <c r="B42" s="249"/>
      <c r="C42" s="249"/>
      <c r="D42" s="249"/>
      <c r="E42" s="249"/>
      <c r="F42" s="249"/>
      <c r="G42" s="249"/>
    </row>
    <row r="43" spans="1:16" x14ac:dyDescent="0.3">
      <c r="A43" s="250"/>
      <c r="B43" s="250"/>
      <c r="C43" s="250"/>
      <c r="D43" s="250"/>
      <c r="E43" s="250"/>
      <c r="F43" s="250"/>
      <c r="G43" s="250"/>
    </row>
    <row r="44" spans="1:16" x14ac:dyDescent="0.3">
      <c r="B44" s="4"/>
    </row>
    <row r="48" spans="1:16" x14ac:dyDescent="0.3">
      <c r="B48" s="4"/>
    </row>
  </sheetData>
  <mergeCells count="16">
    <mergeCell ref="A42:G42"/>
    <mergeCell ref="A43:G43"/>
    <mergeCell ref="C4:I5"/>
    <mergeCell ref="A37:G37"/>
    <mergeCell ref="A38:P38"/>
    <mergeCell ref="A39:G39"/>
    <mergeCell ref="A40:G40"/>
    <mergeCell ref="A41:G41"/>
    <mergeCell ref="A2:P2"/>
    <mergeCell ref="C3:I3"/>
    <mergeCell ref="J3:P3"/>
    <mergeCell ref="J4:P4"/>
    <mergeCell ref="J5:M5"/>
    <mergeCell ref="N5:P5"/>
    <mergeCell ref="A3:A6"/>
    <mergeCell ref="B3:B6"/>
  </mergeCells>
  <phoneticPr fontId="51" type="noConversion"/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60" zoomScaleNormal="6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D11" sqref="D11"/>
    </sheetView>
  </sheetViews>
  <sheetFormatPr defaultColWidth="9" defaultRowHeight="15.6" x14ac:dyDescent="0.3"/>
  <cols>
    <col min="1" max="1" width="11" style="25" customWidth="1"/>
    <col min="2" max="2" width="26.3984375" style="2" customWidth="1"/>
    <col min="3" max="3" width="14" style="229" customWidth="1"/>
    <col min="4" max="4" width="23.5" style="2" customWidth="1"/>
    <col min="5" max="5" width="13.59765625" style="229" customWidth="1"/>
    <col min="6" max="6" width="10.8984375" style="229" customWidth="1"/>
    <col min="7" max="7" width="13.8984375" style="223" customWidth="1"/>
    <col min="8" max="8" width="16.69921875" style="223" customWidth="1"/>
    <col min="9" max="9" width="15.09765625" style="3" customWidth="1"/>
    <col min="10" max="10" width="14" style="4" customWidth="1"/>
    <col min="11" max="11" width="22.3984375" style="4" customWidth="1"/>
    <col min="12" max="12" width="13.5" style="4" customWidth="1"/>
    <col min="13" max="13" width="10.8984375" style="4" customWidth="1"/>
    <col min="14" max="14" width="13.8984375" style="4" customWidth="1"/>
    <col min="15" max="15" width="16.69921875" style="4" customWidth="1"/>
    <col min="16" max="16" width="15.09765625" style="4" customWidth="1"/>
    <col min="17" max="16384" width="9" style="4"/>
  </cols>
  <sheetData>
    <row r="1" spans="1:16" x14ac:dyDescent="0.3">
      <c r="A1" s="237" t="s">
        <v>6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</row>
    <row r="2" spans="1:16" ht="15.75" customHeight="1" x14ac:dyDescent="0.3">
      <c r="A2" s="236" t="s">
        <v>0</v>
      </c>
      <c r="B2" s="235" t="s">
        <v>2</v>
      </c>
      <c r="C2" s="231" t="s">
        <v>36</v>
      </c>
      <c r="D2" s="231"/>
      <c r="E2" s="231"/>
      <c r="F2" s="231"/>
      <c r="G2" s="231"/>
      <c r="H2" s="231"/>
      <c r="I2" s="231"/>
      <c r="J2" s="231" t="s">
        <v>37</v>
      </c>
      <c r="K2" s="231"/>
      <c r="L2" s="231"/>
      <c r="M2" s="231"/>
      <c r="N2" s="231"/>
      <c r="O2" s="231"/>
      <c r="P2" s="231"/>
    </row>
    <row r="3" spans="1:16" ht="141.6" customHeight="1" x14ac:dyDescent="0.3">
      <c r="A3" s="236"/>
      <c r="B3" s="235"/>
      <c r="C3" s="232" t="s">
        <v>52</v>
      </c>
      <c r="D3" s="233"/>
      <c r="E3" s="233"/>
      <c r="F3" s="233"/>
      <c r="G3" s="233"/>
      <c r="H3" s="233"/>
      <c r="I3" s="234"/>
      <c r="J3" s="232" t="s">
        <v>52</v>
      </c>
      <c r="K3" s="233"/>
      <c r="L3" s="233"/>
      <c r="M3" s="233"/>
      <c r="N3" s="233"/>
      <c r="O3" s="233"/>
      <c r="P3" s="234"/>
    </row>
    <row r="4" spans="1:16" ht="45" customHeight="1" x14ac:dyDescent="0.3">
      <c r="A4" s="236"/>
      <c r="B4" s="235"/>
      <c r="C4" s="235" t="s">
        <v>11</v>
      </c>
      <c r="D4" s="235"/>
      <c r="E4" s="235"/>
      <c r="F4" s="235"/>
      <c r="G4" s="235" t="s">
        <v>94</v>
      </c>
      <c r="H4" s="235"/>
      <c r="I4" s="235"/>
      <c r="J4" s="235" t="s">
        <v>11</v>
      </c>
      <c r="K4" s="235"/>
      <c r="L4" s="235"/>
      <c r="M4" s="235"/>
      <c r="N4" s="235" t="s">
        <v>94</v>
      </c>
      <c r="O4" s="235"/>
      <c r="P4" s="235"/>
    </row>
    <row r="5" spans="1:16" s="6" customFormat="1" ht="113.4" customHeight="1" x14ac:dyDescent="0.3">
      <c r="A5" s="236"/>
      <c r="B5" s="235"/>
      <c r="C5" s="226" t="s">
        <v>24</v>
      </c>
      <c r="D5" s="226" t="s">
        <v>7</v>
      </c>
      <c r="E5" s="226" t="s">
        <v>89</v>
      </c>
      <c r="F5" s="226" t="s">
        <v>9</v>
      </c>
      <c r="G5" s="226" t="s">
        <v>12</v>
      </c>
      <c r="H5" s="226" t="s">
        <v>191</v>
      </c>
      <c r="I5" s="10" t="s">
        <v>41</v>
      </c>
      <c r="J5" s="226" t="s">
        <v>24</v>
      </c>
      <c r="K5" s="226" t="s">
        <v>7</v>
      </c>
      <c r="L5" s="226" t="s">
        <v>89</v>
      </c>
      <c r="M5" s="226" t="s">
        <v>9</v>
      </c>
      <c r="N5" s="226" t="s">
        <v>12</v>
      </c>
      <c r="O5" s="226" t="s">
        <v>189</v>
      </c>
      <c r="P5" s="10" t="s">
        <v>41</v>
      </c>
    </row>
    <row r="6" spans="1:16" s="9" customFormat="1" ht="27.6" customHeight="1" x14ac:dyDescent="0.3">
      <c r="A6" s="200">
        <v>1</v>
      </c>
      <c r="B6" s="226">
        <v>2</v>
      </c>
      <c r="C6" s="226">
        <v>3</v>
      </c>
      <c r="D6" s="226">
        <v>4</v>
      </c>
      <c r="E6" s="226">
        <v>5</v>
      </c>
      <c r="F6" s="226">
        <v>6</v>
      </c>
      <c r="G6" s="226">
        <v>7</v>
      </c>
      <c r="H6" s="226">
        <v>8</v>
      </c>
      <c r="I6" s="10">
        <v>9</v>
      </c>
      <c r="J6" s="226">
        <v>10</v>
      </c>
      <c r="K6" s="10">
        <v>11</v>
      </c>
      <c r="L6" s="226">
        <v>12</v>
      </c>
      <c r="M6" s="10">
        <v>13</v>
      </c>
      <c r="N6" s="226">
        <v>14</v>
      </c>
      <c r="O6" s="10">
        <v>15</v>
      </c>
      <c r="P6" s="226">
        <v>16</v>
      </c>
    </row>
    <row r="7" spans="1:16" s="296" customFormat="1" ht="56.25" customHeight="1" x14ac:dyDescent="0.3">
      <c r="A7" s="293">
        <v>1</v>
      </c>
      <c r="B7" s="297" t="s">
        <v>96</v>
      </c>
      <c r="C7" s="295" t="s">
        <v>93</v>
      </c>
      <c r="D7" s="295" t="s">
        <v>93</v>
      </c>
      <c r="E7" s="295" t="s">
        <v>93</v>
      </c>
      <c r="F7" s="295" t="s">
        <v>93</v>
      </c>
      <c r="G7" s="295" t="s">
        <v>93</v>
      </c>
      <c r="H7" s="295" t="s">
        <v>93</v>
      </c>
      <c r="I7" s="295" t="s">
        <v>93</v>
      </c>
      <c r="J7" s="295" t="s">
        <v>93</v>
      </c>
      <c r="K7" s="295" t="s">
        <v>93</v>
      </c>
      <c r="L7" s="295" t="s">
        <v>93</v>
      </c>
      <c r="M7" s="295" t="s">
        <v>93</v>
      </c>
      <c r="N7" s="295" t="s">
        <v>93</v>
      </c>
      <c r="O7" s="295" t="s">
        <v>93</v>
      </c>
      <c r="P7" s="295" t="s">
        <v>93</v>
      </c>
    </row>
    <row r="8" spans="1:16" s="296" customFormat="1" ht="93.6" x14ac:dyDescent="0.3">
      <c r="A8" s="293" t="s">
        <v>69</v>
      </c>
      <c r="B8" s="297" t="s">
        <v>221</v>
      </c>
      <c r="C8" s="295"/>
      <c r="D8" s="295" t="s">
        <v>198</v>
      </c>
      <c r="E8" s="295"/>
      <c r="F8" s="295" t="s">
        <v>17</v>
      </c>
      <c r="G8" s="298" t="s">
        <v>199</v>
      </c>
      <c r="H8" s="299"/>
      <c r="I8" s="300"/>
      <c r="J8" s="295"/>
      <c r="K8" s="295" t="s">
        <v>198</v>
      </c>
      <c r="L8" s="295"/>
      <c r="M8" s="295" t="s">
        <v>17</v>
      </c>
      <c r="N8" s="298" t="s">
        <v>199</v>
      </c>
      <c r="O8" s="299"/>
      <c r="P8" s="300"/>
    </row>
    <row r="9" spans="1:16" s="296" customFormat="1" ht="93.6" x14ac:dyDescent="0.3">
      <c r="A9" s="293" t="s">
        <v>70</v>
      </c>
      <c r="B9" s="297" t="s">
        <v>197</v>
      </c>
      <c r="C9" s="295"/>
      <c r="D9" s="295" t="s">
        <v>198</v>
      </c>
      <c r="E9" s="295"/>
      <c r="F9" s="295" t="s">
        <v>17</v>
      </c>
      <c r="G9" s="298" t="s">
        <v>199</v>
      </c>
      <c r="H9" s="299"/>
      <c r="I9" s="300"/>
      <c r="J9" s="295"/>
      <c r="K9" s="295" t="s">
        <v>198</v>
      </c>
      <c r="L9" s="295"/>
      <c r="M9" s="295" t="s">
        <v>17</v>
      </c>
      <c r="N9" s="298" t="s">
        <v>199</v>
      </c>
      <c r="O9" s="299"/>
      <c r="P9" s="300"/>
    </row>
    <row r="10" spans="1:16" s="296" customFormat="1" x14ac:dyDescent="0.3">
      <c r="A10" s="293" t="s">
        <v>1</v>
      </c>
      <c r="B10" s="297" t="s">
        <v>1</v>
      </c>
      <c r="C10" s="295"/>
      <c r="D10" s="295"/>
      <c r="E10" s="295"/>
      <c r="F10" s="295"/>
      <c r="G10" s="298"/>
      <c r="H10" s="299"/>
      <c r="I10" s="300"/>
      <c r="J10" s="295"/>
      <c r="K10" s="295"/>
      <c r="L10" s="295"/>
      <c r="M10" s="295"/>
      <c r="N10" s="298"/>
      <c r="O10" s="299"/>
      <c r="P10" s="300"/>
    </row>
    <row r="11" spans="1:16" s="315" customFormat="1" ht="33" customHeight="1" x14ac:dyDescent="0.3">
      <c r="A11" s="308">
        <v>2</v>
      </c>
      <c r="B11" s="297" t="s">
        <v>95</v>
      </c>
      <c r="C11" s="314" t="s">
        <v>93</v>
      </c>
      <c r="D11" s="314" t="s">
        <v>93</v>
      </c>
      <c r="E11" s="314" t="s">
        <v>93</v>
      </c>
      <c r="F11" s="314" t="s">
        <v>93</v>
      </c>
      <c r="G11" s="314" t="s">
        <v>93</v>
      </c>
      <c r="H11" s="314" t="s">
        <v>93</v>
      </c>
      <c r="I11" s="314" t="s">
        <v>93</v>
      </c>
      <c r="J11" s="314" t="s">
        <v>93</v>
      </c>
      <c r="K11" s="314" t="s">
        <v>93</v>
      </c>
      <c r="L11" s="314" t="s">
        <v>93</v>
      </c>
      <c r="M11" s="314" t="s">
        <v>93</v>
      </c>
      <c r="N11" s="314" t="s">
        <v>93</v>
      </c>
      <c r="O11" s="314" t="s">
        <v>93</v>
      </c>
      <c r="P11" s="314" t="s">
        <v>93</v>
      </c>
    </row>
    <row r="12" spans="1:16" s="315" customFormat="1" ht="15.75" customHeight="1" x14ac:dyDescent="0.3">
      <c r="A12" s="308" t="s">
        <v>71</v>
      </c>
      <c r="B12" s="297" t="s">
        <v>64</v>
      </c>
      <c r="C12" s="314"/>
      <c r="D12" s="314" t="s">
        <v>16</v>
      </c>
      <c r="E12" s="314"/>
      <c r="F12" s="314" t="s">
        <v>17</v>
      </c>
      <c r="G12" s="316" t="s">
        <v>35</v>
      </c>
      <c r="H12" s="316"/>
      <c r="I12" s="317"/>
      <c r="J12" s="314"/>
      <c r="K12" s="314" t="s">
        <v>16</v>
      </c>
      <c r="L12" s="314"/>
      <c r="M12" s="314" t="s">
        <v>17</v>
      </c>
      <c r="N12" s="316" t="s">
        <v>35</v>
      </c>
      <c r="O12" s="316"/>
      <c r="P12" s="317"/>
    </row>
    <row r="13" spans="1:16" s="315" customFormat="1" ht="15.75" customHeight="1" x14ac:dyDescent="0.3">
      <c r="A13" s="308" t="s">
        <v>72</v>
      </c>
      <c r="B13" s="297" t="s">
        <v>65</v>
      </c>
      <c r="C13" s="314"/>
      <c r="D13" s="314" t="s">
        <v>16</v>
      </c>
      <c r="E13" s="314"/>
      <c r="F13" s="314" t="s">
        <v>17</v>
      </c>
      <c r="G13" s="316" t="s">
        <v>35</v>
      </c>
      <c r="H13" s="316"/>
      <c r="I13" s="317"/>
      <c r="J13" s="314"/>
      <c r="K13" s="314" t="s">
        <v>16</v>
      </c>
      <c r="L13" s="314"/>
      <c r="M13" s="314" t="s">
        <v>17</v>
      </c>
      <c r="N13" s="316" t="s">
        <v>35</v>
      </c>
      <c r="O13" s="316"/>
      <c r="P13" s="317"/>
    </row>
    <row r="14" spans="1:16" s="315" customFormat="1" ht="15.75" customHeight="1" x14ac:dyDescent="0.3">
      <c r="A14" s="308" t="s">
        <v>1</v>
      </c>
      <c r="B14" s="297" t="s">
        <v>1</v>
      </c>
      <c r="C14" s="314"/>
      <c r="D14" s="314"/>
      <c r="E14" s="314"/>
      <c r="F14" s="314"/>
      <c r="G14" s="316"/>
      <c r="H14" s="316"/>
      <c r="I14" s="317"/>
      <c r="J14" s="314"/>
      <c r="K14" s="314"/>
      <c r="L14" s="314"/>
      <c r="M14" s="314"/>
      <c r="N14" s="316"/>
      <c r="O14" s="316"/>
      <c r="P14" s="317"/>
    </row>
    <row r="15" spans="1:16" s="296" customFormat="1" ht="55.5" customHeight="1" x14ac:dyDescent="0.3">
      <c r="A15" s="308"/>
      <c r="B15" s="12" t="s">
        <v>42</v>
      </c>
      <c r="C15" s="226" t="s">
        <v>93</v>
      </c>
      <c r="D15" s="226" t="s">
        <v>93</v>
      </c>
      <c r="E15" s="226" t="s">
        <v>93</v>
      </c>
      <c r="F15" s="226" t="s">
        <v>93</v>
      </c>
      <c r="G15" s="226" t="s">
        <v>93</v>
      </c>
      <c r="H15" s="226" t="s">
        <v>93</v>
      </c>
      <c r="I15" s="318"/>
      <c r="J15" s="226" t="s">
        <v>93</v>
      </c>
      <c r="K15" s="226" t="s">
        <v>93</v>
      </c>
      <c r="L15" s="226" t="s">
        <v>93</v>
      </c>
      <c r="M15" s="226" t="s">
        <v>93</v>
      </c>
      <c r="N15" s="226" t="s">
        <v>93</v>
      </c>
      <c r="O15" s="226" t="s">
        <v>93</v>
      </c>
      <c r="P15" s="318"/>
    </row>
    <row r="16" spans="1:16" ht="18.75" customHeight="1" x14ac:dyDescent="0.3">
      <c r="B16" s="189"/>
      <c r="C16" s="6"/>
      <c r="D16" s="229"/>
      <c r="J16" s="201"/>
      <c r="K16" s="201"/>
    </row>
    <row r="17" spans="1:16" ht="41.25" customHeight="1" x14ac:dyDescent="0.45">
      <c r="A17" s="255" t="str">
        <f>[1]т1!A55</f>
        <v>Генеральный директор _____________________________________В.П. Шумков</v>
      </c>
      <c r="B17" s="255"/>
      <c r="C17" s="255"/>
      <c r="D17" s="255"/>
      <c r="E17" s="255"/>
      <c r="F17" s="255"/>
      <c r="G17" s="255"/>
      <c r="H17" s="255"/>
      <c r="I17" s="255"/>
      <c r="J17" s="255"/>
      <c r="K17" s="255"/>
      <c r="L17" s="255"/>
      <c r="M17" s="255"/>
      <c r="N17" s="255"/>
      <c r="O17" s="255"/>
      <c r="P17" s="255"/>
    </row>
    <row r="18" spans="1:16" ht="38.25" customHeight="1" x14ac:dyDescent="0.3">
      <c r="A18" s="252"/>
      <c r="B18" s="252"/>
      <c r="C18" s="252"/>
      <c r="D18" s="252"/>
      <c r="E18" s="252"/>
      <c r="F18" s="252"/>
      <c r="G18" s="252"/>
    </row>
    <row r="19" spans="1:16" ht="18.75" customHeight="1" x14ac:dyDescent="0.3">
      <c r="A19" s="252"/>
      <c r="B19" s="252"/>
      <c r="C19" s="252"/>
      <c r="D19" s="252"/>
      <c r="E19" s="252"/>
      <c r="F19" s="252"/>
      <c r="G19" s="252"/>
      <c r="H19"/>
    </row>
    <row r="20" spans="1:16" ht="217.5" customHeight="1" x14ac:dyDescent="0.3">
      <c r="A20" s="253"/>
      <c r="B20" s="253"/>
      <c r="C20" s="253"/>
      <c r="D20" s="253"/>
      <c r="E20" s="253"/>
      <c r="F20" s="253"/>
      <c r="G20" s="253"/>
    </row>
    <row r="21" spans="1:16" ht="53.25" customHeight="1" x14ac:dyDescent="0.3">
      <c r="A21" s="248"/>
      <c r="B21" s="251"/>
      <c r="C21" s="251"/>
      <c r="D21" s="251"/>
      <c r="E21" s="251"/>
      <c r="F21" s="251"/>
      <c r="G21" s="251"/>
    </row>
    <row r="22" spans="1:16" x14ac:dyDescent="0.3">
      <c r="A22" s="248"/>
      <c r="B22" s="249"/>
      <c r="C22" s="249"/>
      <c r="D22" s="249"/>
      <c r="E22" s="249"/>
      <c r="F22" s="249"/>
      <c r="G22" s="249"/>
    </row>
    <row r="23" spans="1:16" x14ac:dyDescent="0.3">
      <c r="A23" s="250"/>
      <c r="B23" s="250"/>
      <c r="C23" s="250"/>
      <c r="D23" s="250"/>
      <c r="E23" s="250"/>
      <c r="F23" s="250"/>
      <c r="G23" s="250"/>
    </row>
    <row r="24" spans="1:16" x14ac:dyDescent="0.3">
      <c r="B24"/>
    </row>
    <row r="28" spans="1:16" x14ac:dyDescent="0.3">
      <c r="B28"/>
    </row>
  </sheetData>
  <mergeCells count="18">
    <mergeCell ref="A17:P17"/>
    <mergeCell ref="A18:G18"/>
    <mergeCell ref="A19:G19"/>
    <mergeCell ref="A1:P1"/>
    <mergeCell ref="A2:A5"/>
    <mergeCell ref="B2:B5"/>
    <mergeCell ref="C2:I2"/>
    <mergeCell ref="J2:P2"/>
    <mergeCell ref="J3:P3"/>
    <mergeCell ref="C4:F4"/>
    <mergeCell ref="G4:I4"/>
    <mergeCell ref="J4:M4"/>
    <mergeCell ref="N4:P4"/>
    <mergeCell ref="C3:I3"/>
    <mergeCell ref="A23:G23"/>
    <mergeCell ref="A20:G20"/>
    <mergeCell ref="A21:G21"/>
    <mergeCell ref="A22:G22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view="pageBreakPreview" zoomScale="60" zoomScaleNormal="70" workbookViewId="0">
      <pane xSplit="2" ySplit="7" topLeftCell="C14" activePane="bottomRight" state="frozen"/>
      <selection activeCell="S45" sqref="S45"/>
      <selection pane="topRight" activeCell="S45" sqref="S45"/>
      <selection pane="bottomLeft" activeCell="S45" sqref="S45"/>
      <selection pane="bottomRight" activeCell="A26" sqref="A26:P26"/>
    </sheetView>
  </sheetViews>
  <sheetFormatPr defaultColWidth="9" defaultRowHeight="15.6" x14ac:dyDescent="0.3"/>
  <cols>
    <col min="1" max="1" width="11" style="30" customWidth="1"/>
    <col min="2" max="2" width="26.3984375" style="31" customWidth="1"/>
    <col min="3" max="3" width="14" style="32" customWidth="1"/>
    <col min="4" max="4" width="23.5" style="31" customWidth="1"/>
    <col min="5" max="5" width="13.59765625" style="32" customWidth="1"/>
    <col min="6" max="6" width="10.8984375" style="32" customWidth="1"/>
    <col min="7" max="7" width="13.8984375" style="227" customWidth="1"/>
    <col min="8" max="8" width="16.69921875" style="227" customWidth="1"/>
    <col min="9" max="9" width="15.09765625" style="34" customWidth="1"/>
    <col min="10" max="10" width="14" style="36" customWidth="1"/>
    <col min="11" max="11" width="22.3984375" style="36" customWidth="1"/>
    <col min="12" max="12" width="13.5" style="36" customWidth="1"/>
    <col min="13" max="13" width="10.8984375" style="36" customWidth="1"/>
    <col min="14" max="15" width="16.69921875" style="36" customWidth="1"/>
    <col min="16" max="16" width="15.09765625" style="36" customWidth="1"/>
    <col min="17" max="16384" width="9" style="36"/>
  </cols>
  <sheetData>
    <row r="1" spans="1:16" x14ac:dyDescent="0.3">
      <c r="P1" s="33" t="str">
        <f>[1]т1!P1</f>
        <v>форма таблиц с официального сайта Минэнерго России</v>
      </c>
    </row>
    <row r="2" spans="1:16" ht="15.75" customHeight="1" x14ac:dyDescent="0.3">
      <c r="A2" s="257" t="s">
        <v>13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</row>
    <row r="3" spans="1:16" ht="15.75" customHeight="1" x14ac:dyDescent="0.3">
      <c r="A3" s="258" t="s">
        <v>0</v>
      </c>
      <c r="B3" s="256" t="s">
        <v>2</v>
      </c>
      <c r="C3" s="259" t="s">
        <v>36</v>
      </c>
      <c r="D3" s="259"/>
      <c r="E3" s="259"/>
      <c r="F3" s="259"/>
      <c r="G3" s="259"/>
      <c r="H3" s="259"/>
      <c r="I3" s="259"/>
      <c r="J3" s="231" t="s">
        <v>37</v>
      </c>
      <c r="K3" s="231"/>
      <c r="L3" s="231"/>
      <c r="M3" s="231"/>
      <c r="N3" s="231"/>
      <c r="O3" s="231"/>
      <c r="P3" s="231"/>
    </row>
    <row r="4" spans="1:16" ht="46.5" customHeight="1" x14ac:dyDescent="0.3">
      <c r="A4" s="258"/>
      <c r="B4" s="256"/>
      <c r="C4" s="256" t="s">
        <v>119</v>
      </c>
      <c r="D4" s="256"/>
      <c r="E4" s="256"/>
      <c r="F4" s="256"/>
      <c r="G4" s="256"/>
      <c r="H4" s="256"/>
      <c r="I4" s="256"/>
      <c r="J4" s="232" t="s">
        <v>52</v>
      </c>
      <c r="K4" s="233"/>
      <c r="L4" s="233"/>
      <c r="M4" s="233"/>
      <c r="N4" s="233"/>
      <c r="O4" s="233"/>
      <c r="P4" s="234"/>
    </row>
    <row r="5" spans="1:16" ht="33.75" customHeight="1" x14ac:dyDescent="0.3">
      <c r="A5" s="258"/>
      <c r="B5" s="256"/>
      <c r="C5" s="256" t="s">
        <v>11</v>
      </c>
      <c r="D5" s="256"/>
      <c r="E5" s="256"/>
      <c r="F5" s="256"/>
      <c r="G5" s="256" t="s">
        <v>94</v>
      </c>
      <c r="H5" s="256"/>
      <c r="I5" s="256"/>
      <c r="J5" s="235" t="s">
        <v>11</v>
      </c>
      <c r="K5" s="235"/>
      <c r="L5" s="235"/>
      <c r="M5" s="235"/>
      <c r="N5" s="235" t="s">
        <v>94</v>
      </c>
      <c r="O5" s="235"/>
      <c r="P5" s="235"/>
    </row>
    <row r="6" spans="1:16" s="41" customFormat="1" ht="93.6" customHeight="1" x14ac:dyDescent="0.3">
      <c r="A6" s="258"/>
      <c r="B6" s="256"/>
      <c r="C6" s="228" t="s">
        <v>24</v>
      </c>
      <c r="D6" s="228" t="s">
        <v>7</v>
      </c>
      <c r="E6" s="228" t="s">
        <v>89</v>
      </c>
      <c r="F6" s="228" t="s">
        <v>9</v>
      </c>
      <c r="G6" s="228" t="s">
        <v>12</v>
      </c>
      <c r="H6" s="228" t="s">
        <v>120</v>
      </c>
      <c r="I6" s="42" t="s">
        <v>41</v>
      </c>
      <c r="J6" s="226" t="s">
        <v>24</v>
      </c>
      <c r="K6" s="226" t="s">
        <v>7</v>
      </c>
      <c r="L6" s="226" t="s">
        <v>89</v>
      </c>
      <c r="M6" s="226" t="s">
        <v>9</v>
      </c>
      <c r="N6" s="226" t="s">
        <v>12</v>
      </c>
      <c r="O6" s="226" t="s">
        <v>189</v>
      </c>
      <c r="P6" s="10" t="s">
        <v>41</v>
      </c>
    </row>
    <row r="7" spans="1:16" s="38" customFormat="1" x14ac:dyDescent="0.3">
      <c r="A7" s="43">
        <v>1</v>
      </c>
      <c r="B7" s="228">
        <v>2</v>
      </c>
      <c r="C7" s="228">
        <v>3</v>
      </c>
      <c r="D7" s="228">
        <v>4</v>
      </c>
      <c r="E7" s="228">
        <v>5</v>
      </c>
      <c r="F7" s="228">
        <v>6</v>
      </c>
      <c r="G7" s="228">
        <v>7</v>
      </c>
      <c r="H7" s="226">
        <v>8</v>
      </c>
      <c r="I7" s="42">
        <v>9</v>
      </c>
      <c r="J7" s="226">
        <v>10</v>
      </c>
      <c r="K7" s="10">
        <v>11</v>
      </c>
      <c r="L7" s="226">
        <v>12</v>
      </c>
      <c r="M7" s="10">
        <v>13</v>
      </c>
      <c r="N7" s="226">
        <v>14</v>
      </c>
      <c r="O7" s="10">
        <v>15</v>
      </c>
      <c r="P7" s="226">
        <v>16</v>
      </c>
    </row>
    <row r="8" spans="1:16" s="319" customFormat="1" ht="53.4" customHeight="1" x14ac:dyDescent="0.3">
      <c r="A8" s="293">
        <v>1</v>
      </c>
      <c r="B8" s="294" t="s">
        <v>110</v>
      </c>
      <c r="C8" s="295" t="s">
        <v>93</v>
      </c>
      <c r="D8" s="295" t="s">
        <v>93</v>
      </c>
      <c r="E8" s="295" t="s">
        <v>93</v>
      </c>
      <c r="F8" s="295" t="s">
        <v>93</v>
      </c>
      <c r="G8" s="295" t="s">
        <v>93</v>
      </c>
      <c r="H8" s="295" t="s">
        <v>93</v>
      </c>
      <c r="I8" s="295" t="s">
        <v>93</v>
      </c>
      <c r="J8" s="295" t="s">
        <v>93</v>
      </c>
      <c r="K8" s="295" t="s">
        <v>93</v>
      </c>
      <c r="L8" s="295" t="s">
        <v>93</v>
      </c>
      <c r="M8" s="295" t="s">
        <v>93</v>
      </c>
      <c r="N8" s="295" t="s">
        <v>93</v>
      </c>
      <c r="O8" s="295" t="s">
        <v>93</v>
      </c>
      <c r="P8" s="295" t="s">
        <v>93</v>
      </c>
    </row>
    <row r="9" spans="1:16" s="319" customFormat="1" ht="62.4" x14ac:dyDescent="0.3">
      <c r="A9" s="293" t="s">
        <v>69</v>
      </c>
      <c r="B9" s="294" t="s">
        <v>222</v>
      </c>
      <c r="C9" s="295"/>
      <c r="D9" s="230" t="s">
        <v>223</v>
      </c>
      <c r="E9" s="295"/>
      <c r="F9" s="320" t="s">
        <v>224</v>
      </c>
      <c r="G9" s="298" t="s">
        <v>225</v>
      </c>
      <c r="H9" s="295"/>
      <c r="I9" s="310"/>
      <c r="J9" s="295"/>
      <c r="K9" s="230" t="s">
        <v>223</v>
      </c>
      <c r="L9" s="295"/>
      <c r="M9" s="320" t="s">
        <v>224</v>
      </c>
      <c r="N9" s="298" t="s">
        <v>225</v>
      </c>
      <c r="O9" s="295"/>
      <c r="P9" s="310"/>
    </row>
    <row r="10" spans="1:16" s="319" customFormat="1" ht="62.4" x14ac:dyDescent="0.3">
      <c r="A10" s="293" t="s">
        <v>70</v>
      </c>
      <c r="B10" s="294" t="s">
        <v>226</v>
      </c>
      <c r="C10" s="295"/>
      <c r="D10" s="230" t="s">
        <v>223</v>
      </c>
      <c r="E10" s="295"/>
      <c r="F10" s="320" t="s">
        <v>224</v>
      </c>
      <c r="G10" s="298" t="s">
        <v>225</v>
      </c>
      <c r="H10" s="295"/>
      <c r="I10" s="310"/>
      <c r="J10" s="295"/>
      <c r="K10" s="230" t="s">
        <v>223</v>
      </c>
      <c r="L10" s="295"/>
      <c r="M10" s="320" t="s">
        <v>224</v>
      </c>
      <c r="N10" s="298" t="s">
        <v>225</v>
      </c>
      <c r="O10" s="295"/>
      <c r="P10" s="310"/>
    </row>
    <row r="11" spans="1:16" s="319" customFormat="1" x14ac:dyDescent="0.3">
      <c r="A11" s="293" t="s">
        <v>1</v>
      </c>
      <c r="B11" s="294" t="s">
        <v>1</v>
      </c>
      <c r="C11" s="295"/>
      <c r="D11" s="295"/>
      <c r="E11" s="295"/>
      <c r="F11" s="295"/>
      <c r="G11" s="295"/>
      <c r="H11" s="295"/>
      <c r="I11" s="310"/>
      <c r="J11" s="295"/>
      <c r="K11" s="230"/>
      <c r="L11" s="295"/>
      <c r="M11" s="320"/>
      <c r="N11" s="298"/>
      <c r="O11" s="295"/>
      <c r="P11" s="310"/>
    </row>
    <row r="12" spans="1:16" s="319" customFormat="1" ht="30" customHeight="1" x14ac:dyDescent="0.3">
      <c r="A12" s="293">
        <v>2</v>
      </c>
      <c r="B12" s="297" t="s">
        <v>21</v>
      </c>
      <c r="C12" s="295" t="s">
        <v>93</v>
      </c>
      <c r="D12" s="295" t="s">
        <v>93</v>
      </c>
      <c r="E12" s="295" t="s">
        <v>93</v>
      </c>
      <c r="F12" s="295" t="s">
        <v>93</v>
      </c>
      <c r="G12" s="295" t="s">
        <v>93</v>
      </c>
      <c r="H12" s="295" t="s">
        <v>93</v>
      </c>
      <c r="I12" s="295" t="s">
        <v>93</v>
      </c>
      <c r="J12" s="295" t="s">
        <v>93</v>
      </c>
      <c r="K12" s="295" t="s">
        <v>93</v>
      </c>
      <c r="L12" s="295" t="s">
        <v>93</v>
      </c>
      <c r="M12" s="295" t="s">
        <v>93</v>
      </c>
      <c r="N12" s="295" t="s">
        <v>93</v>
      </c>
      <c r="O12" s="295" t="s">
        <v>93</v>
      </c>
      <c r="P12" s="295" t="s">
        <v>93</v>
      </c>
    </row>
    <row r="13" spans="1:16" s="319" customFormat="1" ht="30" customHeight="1" x14ac:dyDescent="0.3">
      <c r="A13" s="293" t="s">
        <v>71</v>
      </c>
      <c r="B13" s="297" t="s">
        <v>227</v>
      </c>
      <c r="C13" s="295"/>
      <c r="D13" s="295" t="s">
        <v>18</v>
      </c>
      <c r="E13" s="295"/>
      <c r="F13" s="321" t="s">
        <v>228</v>
      </c>
      <c r="G13" s="298" t="s">
        <v>229</v>
      </c>
      <c r="H13" s="295"/>
      <c r="I13" s="310"/>
      <c r="J13" s="295"/>
      <c r="K13" s="295" t="s">
        <v>18</v>
      </c>
      <c r="L13" s="295"/>
      <c r="M13" s="321" t="s">
        <v>228</v>
      </c>
      <c r="N13" s="298" t="s">
        <v>229</v>
      </c>
      <c r="O13" s="295"/>
      <c r="P13" s="310"/>
    </row>
    <row r="14" spans="1:16" s="319" customFormat="1" ht="30" customHeight="1" x14ac:dyDescent="0.3">
      <c r="A14" s="293" t="s">
        <v>72</v>
      </c>
      <c r="B14" s="297" t="s">
        <v>230</v>
      </c>
      <c r="C14" s="295"/>
      <c r="D14" s="295" t="s">
        <v>18</v>
      </c>
      <c r="E14" s="295"/>
      <c r="F14" s="321" t="s">
        <v>228</v>
      </c>
      <c r="G14" s="298" t="s">
        <v>229</v>
      </c>
      <c r="H14" s="295"/>
      <c r="I14" s="310"/>
      <c r="J14" s="295"/>
      <c r="K14" s="295" t="s">
        <v>18</v>
      </c>
      <c r="L14" s="295"/>
      <c r="M14" s="321" t="s">
        <v>228</v>
      </c>
      <c r="N14" s="298" t="s">
        <v>229</v>
      </c>
      <c r="O14" s="295"/>
      <c r="P14" s="310"/>
    </row>
    <row r="15" spans="1:16" s="319" customFormat="1" ht="30" customHeight="1" x14ac:dyDescent="0.3">
      <c r="A15" s="293" t="s">
        <v>1</v>
      </c>
      <c r="B15" s="297" t="s">
        <v>1</v>
      </c>
      <c r="C15" s="295"/>
      <c r="D15" s="295"/>
      <c r="E15" s="295"/>
      <c r="F15" s="321"/>
      <c r="G15" s="298"/>
      <c r="H15" s="295"/>
      <c r="I15" s="310"/>
      <c r="J15" s="295"/>
      <c r="K15" s="295"/>
      <c r="L15" s="295"/>
      <c r="M15" s="321"/>
      <c r="N15" s="298"/>
      <c r="O15" s="295"/>
      <c r="P15" s="310"/>
    </row>
    <row r="16" spans="1:16" s="296" customFormat="1" ht="15" customHeight="1" x14ac:dyDescent="0.3">
      <c r="A16" s="308">
        <v>3</v>
      </c>
      <c r="B16" s="297" t="s">
        <v>5</v>
      </c>
      <c r="C16" s="295" t="s">
        <v>93</v>
      </c>
      <c r="D16" s="295" t="s">
        <v>93</v>
      </c>
      <c r="E16" s="295" t="s">
        <v>93</v>
      </c>
      <c r="F16" s="295" t="s">
        <v>93</v>
      </c>
      <c r="G16" s="295" t="s">
        <v>93</v>
      </c>
      <c r="H16" s="295" t="s">
        <v>93</v>
      </c>
      <c r="I16" s="295" t="s">
        <v>93</v>
      </c>
      <c r="J16" s="295" t="s">
        <v>93</v>
      </c>
      <c r="K16" s="295" t="s">
        <v>93</v>
      </c>
      <c r="L16" s="295" t="s">
        <v>93</v>
      </c>
      <c r="M16" s="295" t="s">
        <v>93</v>
      </c>
      <c r="N16" s="295" t="s">
        <v>93</v>
      </c>
      <c r="O16" s="295" t="s">
        <v>93</v>
      </c>
      <c r="P16" s="295" t="s">
        <v>93</v>
      </c>
    </row>
    <row r="17" spans="1:16" s="296" customFormat="1" ht="51" customHeight="1" x14ac:dyDescent="0.3">
      <c r="A17" s="308" t="s">
        <v>73</v>
      </c>
      <c r="B17" s="294" t="s">
        <v>222</v>
      </c>
      <c r="C17" s="295"/>
      <c r="D17" s="295" t="s">
        <v>18</v>
      </c>
      <c r="E17" s="295">
        <v>1</v>
      </c>
      <c r="F17" s="295" t="s">
        <v>17</v>
      </c>
      <c r="G17" s="298" t="s">
        <v>231</v>
      </c>
      <c r="H17" s="299"/>
      <c r="I17" s="310"/>
      <c r="J17" s="295"/>
      <c r="K17" s="295" t="s">
        <v>18</v>
      </c>
      <c r="L17" s="295">
        <v>1</v>
      </c>
      <c r="M17" s="295" t="s">
        <v>17</v>
      </c>
      <c r="N17" s="298" t="s">
        <v>231</v>
      </c>
      <c r="O17" s="299"/>
      <c r="P17" s="310"/>
    </row>
    <row r="18" spans="1:16" s="296" customFormat="1" ht="15.75" customHeight="1" x14ac:dyDescent="0.3">
      <c r="A18" s="308" t="s">
        <v>74</v>
      </c>
      <c r="B18" s="294" t="s">
        <v>226</v>
      </c>
      <c r="C18" s="295"/>
      <c r="D18" s="295" t="s">
        <v>18</v>
      </c>
      <c r="E18" s="295">
        <v>1</v>
      </c>
      <c r="F18" s="295" t="s">
        <v>17</v>
      </c>
      <c r="G18" s="298" t="s">
        <v>231</v>
      </c>
      <c r="H18" s="299"/>
      <c r="I18" s="310"/>
      <c r="J18" s="295"/>
      <c r="K18" s="295" t="s">
        <v>18</v>
      </c>
      <c r="L18" s="295">
        <v>1</v>
      </c>
      <c r="M18" s="295" t="s">
        <v>17</v>
      </c>
      <c r="N18" s="298" t="s">
        <v>231</v>
      </c>
      <c r="O18" s="299"/>
      <c r="P18" s="310"/>
    </row>
    <row r="19" spans="1:16" s="296" customFormat="1" ht="18.75" customHeight="1" x14ac:dyDescent="0.3">
      <c r="A19" s="308" t="s">
        <v>1</v>
      </c>
      <c r="B19" s="294" t="s">
        <v>1</v>
      </c>
      <c r="C19" s="295"/>
      <c r="D19" s="295"/>
      <c r="E19" s="295"/>
      <c r="F19" s="295"/>
      <c r="G19" s="298"/>
      <c r="H19" s="299"/>
      <c r="I19" s="310"/>
      <c r="J19" s="295"/>
      <c r="K19" s="295"/>
      <c r="L19" s="295"/>
      <c r="M19" s="295"/>
      <c r="N19" s="298"/>
      <c r="O19" s="299"/>
      <c r="P19" s="310"/>
    </row>
    <row r="20" spans="1:16" s="296" customFormat="1" ht="41.25" customHeight="1" x14ac:dyDescent="0.3">
      <c r="A20" s="308" t="s">
        <v>90</v>
      </c>
      <c r="B20" s="294" t="s">
        <v>91</v>
      </c>
      <c r="C20" s="295"/>
      <c r="D20" s="295" t="s">
        <v>232</v>
      </c>
      <c r="E20" s="295">
        <v>1</v>
      </c>
      <c r="F20" s="295" t="s">
        <v>17</v>
      </c>
      <c r="G20" s="298" t="s">
        <v>233</v>
      </c>
      <c r="H20" s="299"/>
      <c r="I20" s="310"/>
      <c r="J20" s="295"/>
      <c r="K20" s="295" t="s">
        <v>232</v>
      </c>
      <c r="L20" s="295">
        <v>1</v>
      </c>
      <c r="M20" s="295" t="s">
        <v>17</v>
      </c>
      <c r="N20" s="298" t="s">
        <v>233</v>
      </c>
      <c r="O20" s="299"/>
      <c r="P20" s="310"/>
    </row>
    <row r="21" spans="1:16" s="296" customFormat="1" ht="38.25" customHeight="1" x14ac:dyDescent="0.3">
      <c r="A21" s="308" t="s">
        <v>90</v>
      </c>
      <c r="B21" s="294" t="s">
        <v>105</v>
      </c>
      <c r="C21" s="295"/>
      <c r="D21" s="295" t="s">
        <v>232</v>
      </c>
      <c r="E21" s="295">
        <v>1</v>
      </c>
      <c r="F21" s="295" t="s">
        <v>17</v>
      </c>
      <c r="G21" s="298" t="s">
        <v>233</v>
      </c>
      <c r="H21" s="299"/>
      <c r="I21" s="310"/>
      <c r="J21" s="295"/>
      <c r="K21" s="295" t="s">
        <v>232</v>
      </c>
      <c r="L21" s="295">
        <v>1</v>
      </c>
      <c r="M21" s="295" t="s">
        <v>17</v>
      </c>
      <c r="N21" s="298" t="s">
        <v>233</v>
      </c>
      <c r="O21" s="299"/>
      <c r="P21" s="310"/>
    </row>
    <row r="22" spans="1:16" s="296" customFormat="1" ht="18.75" customHeight="1" x14ac:dyDescent="0.3">
      <c r="A22" s="308" t="s">
        <v>1</v>
      </c>
      <c r="B22" s="294" t="s">
        <v>1</v>
      </c>
      <c r="C22" s="295"/>
      <c r="D22" s="295"/>
      <c r="E22" s="295"/>
      <c r="F22" s="295"/>
      <c r="G22" s="298"/>
      <c r="H22" s="299"/>
      <c r="I22" s="310"/>
      <c r="J22" s="295"/>
      <c r="K22" s="295"/>
      <c r="L22" s="295"/>
      <c r="M22" s="295"/>
      <c r="N22" s="298"/>
      <c r="O22" s="299"/>
      <c r="P22" s="310"/>
    </row>
    <row r="23" spans="1:16" s="296" customFormat="1" ht="42" customHeight="1" x14ac:dyDescent="0.3">
      <c r="A23" s="308"/>
      <c r="B23" s="12" t="s">
        <v>97</v>
      </c>
      <c r="C23" s="226" t="s">
        <v>93</v>
      </c>
      <c r="D23" s="226" t="s">
        <v>93</v>
      </c>
      <c r="E23" s="226" t="s">
        <v>93</v>
      </c>
      <c r="F23" s="226" t="s">
        <v>93</v>
      </c>
      <c r="G23" s="226" t="s">
        <v>93</v>
      </c>
      <c r="H23" s="226" t="s">
        <v>93</v>
      </c>
      <c r="I23" s="226"/>
      <c r="J23" s="226" t="s">
        <v>93</v>
      </c>
      <c r="K23" s="226" t="s">
        <v>93</v>
      </c>
      <c r="L23" s="226" t="s">
        <v>93</v>
      </c>
      <c r="M23" s="226" t="s">
        <v>93</v>
      </c>
      <c r="N23" s="226" t="s">
        <v>93</v>
      </c>
      <c r="O23" s="226" t="s">
        <v>93</v>
      </c>
      <c r="P23" s="226"/>
    </row>
    <row r="24" spans="1:16" ht="53.25" customHeight="1" x14ac:dyDescent="0.3">
      <c r="B24" s="40"/>
      <c r="C24" s="41"/>
      <c r="D24" s="32"/>
      <c r="J24" s="35"/>
      <c r="K24" s="35"/>
    </row>
    <row r="25" spans="1:16" x14ac:dyDescent="0.3">
      <c r="A25" s="265"/>
      <c r="B25" s="265"/>
      <c r="C25" s="265"/>
      <c r="D25" s="265"/>
      <c r="E25" s="265"/>
      <c r="F25" s="265"/>
      <c r="G25" s="265"/>
    </row>
    <row r="26" spans="1:16" s="4" customFormat="1" ht="25.2" customHeight="1" x14ac:dyDescent="0.3">
      <c r="A26" s="254" t="str">
        <f>[1]т1!A55</f>
        <v>Генеральный директор _____________________________________В.П. Шумков</v>
      </c>
      <c r="B26" s="254"/>
      <c r="C26" s="254"/>
      <c r="D26" s="254"/>
      <c r="E26" s="254"/>
      <c r="F26" s="254"/>
      <c r="G26" s="254"/>
      <c r="H26" s="254"/>
      <c r="I26" s="254"/>
      <c r="J26" s="254"/>
      <c r="K26" s="254"/>
      <c r="L26" s="254"/>
      <c r="M26" s="254"/>
      <c r="N26" s="254"/>
      <c r="O26" s="254"/>
      <c r="P26" s="254"/>
    </row>
    <row r="27" spans="1:16" x14ac:dyDescent="0.3">
      <c r="A27" s="265"/>
      <c r="B27" s="265"/>
      <c r="C27" s="265"/>
      <c r="D27" s="265"/>
      <c r="E27" s="265"/>
      <c r="F27" s="265"/>
      <c r="G27" s="265"/>
      <c r="H27" s="36"/>
    </row>
    <row r="28" spans="1:16" x14ac:dyDescent="0.3">
      <c r="A28" s="260"/>
      <c r="B28" s="260"/>
      <c r="C28" s="260"/>
      <c r="D28" s="260"/>
      <c r="E28" s="260"/>
      <c r="F28" s="260"/>
      <c r="G28" s="260"/>
    </row>
    <row r="29" spans="1:16" x14ac:dyDescent="0.3">
      <c r="A29" s="261"/>
      <c r="B29" s="322"/>
      <c r="C29" s="322"/>
      <c r="D29" s="322"/>
      <c r="E29" s="322"/>
      <c r="F29" s="322"/>
      <c r="G29" s="322"/>
    </row>
    <row r="30" spans="1:16" x14ac:dyDescent="0.3">
      <c r="A30" s="261"/>
      <c r="B30" s="263"/>
      <c r="C30" s="263"/>
      <c r="D30" s="263"/>
      <c r="E30" s="263"/>
      <c r="F30" s="263"/>
      <c r="G30" s="263"/>
    </row>
    <row r="31" spans="1:16" x14ac:dyDescent="0.3">
      <c r="A31" s="264"/>
      <c r="B31" s="264"/>
      <c r="C31" s="264"/>
      <c r="D31" s="264"/>
      <c r="E31" s="264"/>
      <c r="F31" s="264"/>
      <c r="G31" s="264"/>
    </row>
    <row r="32" spans="1:16" x14ac:dyDescent="0.3">
      <c r="B32" s="36"/>
    </row>
    <row r="36" spans="2:2" x14ac:dyDescent="0.3">
      <c r="B36" s="36"/>
    </row>
  </sheetData>
  <mergeCells count="18">
    <mergeCell ref="A31:G31"/>
    <mergeCell ref="A26:P26"/>
    <mergeCell ref="A27:G27"/>
    <mergeCell ref="A28:G28"/>
    <mergeCell ref="A29:G29"/>
    <mergeCell ref="A30:G30"/>
    <mergeCell ref="A25:G25"/>
    <mergeCell ref="C5:F5"/>
    <mergeCell ref="G5:I5"/>
    <mergeCell ref="J5:M5"/>
    <mergeCell ref="N5:P5"/>
    <mergeCell ref="A2:P2"/>
    <mergeCell ref="A3:A6"/>
    <mergeCell ref="B3:B6"/>
    <mergeCell ref="C3:I3"/>
    <mergeCell ref="J3:P3"/>
    <mergeCell ref="C4:I4"/>
    <mergeCell ref="J4:P4"/>
  </mergeCells>
  <phoneticPr fontId="51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P39"/>
  <sheetViews>
    <sheetView view="pageBreakPreview" zoomScale="70" zoomScaleNormal="80" zoomScaleSheetLayoutView="7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I20" sqref="I20"/>
    </sheetView>
  </sheetViews>
  <sheetFormatPr defaultColWidth="9" defaultRowHeight="15.6" x14ac:dyDescent="0.3"/>
  <cols>
    <col min="1" max="1" width="7.59765625" style="30" customWidth="1"/>
    <col min="2" max="2" width="26.3984375" style="31" customWidth="1"/>
    <col min="3" max="3" width="14" style="32" customWidth="1"/>
    <col min="4" max="4" width="23.5" style="31" customWidth="1"/>
    <col min="5" max="5" width="13.59765625" style="32" customWidth="1"/>
    <col min="6" max="6" width="10.8984375" style="32" customWidth="1"/>
    <col min="7" max="7" width="13.8984375" style="227" customWidth="1"/>
    <col min="8" max="8" width="16.69921875" style="227" customWidth="1"/>
    <col min="9" max="9" width="15.09765625" style="34" customWidth="1"/>
    <col min="10" max="10" width="14" style="36" customWidth="1"/>
    <col min="11" max="11" width="22.3984375" style="36" customWidth="1"/>
    <col min="12" max="12" width="13.5" style="36" customWidth="1"/>
    <col min="13" max="15" width="16.69921875" style="36" customWidth="1"/>
    <col min="16" max="16" width="15.09765625" style="36" customWidth="1"/>
    <col min="17" max="16384" width="9" style="36"/>
  </cols>
  <sheetData>
    <row r="1" spans="1:16" ht="15.75" customHeight="1" x14ac:dyDescent="0.3">
      <c r="B1" s="40"/>
      <c r="C1" s="41"/>
      <c r="D1" s="32"/>
      <c r="J1" s="35"/>
      <c r="K1" s="35"/>
      <c r="P1" s="33" t="str">
        <f>[1]т4!P1</f>
        <v>форма таблиц с официального сайта Минэнерго России</v>
      </c>
    </row>
    <row r="2" spans="1:16" ht="15.75" customHeight="1" x14ac:dyDescent="0.3">
      <c r="A2" s="257" t="s">
        <v>20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</row>
    <row r="3" spans="1:16" ht="15.75" customHeight="1" x14ac:dyDescent="0.3">
      <c r="A3" s="258" t="s">
        <v>0</v>
      </c>
      <c r="B3" s="256" t="s">
        <v>2</v>
      </c>
      <c r="C3" s="259" t="s">
        <v>36</v>
      </c>
      <c r="D3" s="259"/>
      <c r="E3" s="259"/>
      <c r="F3" s="259"/>
      <c r="G3" s="259"/>
      <c r="H3" s="259"/>
      <c r="I3" s="259"/>
      <c r="J3" s="231" t="s">
        <v>37</v>
      </c>
      <c r="K3" s="231"/>
      <c r="L3" s="231"/>
      <c r="M3" s="231"/>
      <c r="N3" s="231"/>
      <c r="O3" s="231"/>
      <c r="P3" s="231"/>
    </row>
    <row r="4" spans="1:16" ht="33" customHeight="1" x14ac:dyDescent="0.3">
      <c r="A4" s="258"/>
      <c r="B4" s="256"/>
      <c r="C4" s="256" t="s">
        <v>52</v>
      </c>
      <c r="D4" s="256"/>
      <c r="E4" s="256"/>
      <c r="F4" s="256"/>
      <c r="G4" s="256"/>
      <c r="H4" s="256"/>
      <c r="I4" s="256"/>
      <c r="J4" s="232" t="s">
        <v>52</v>
      </c>
      <c r="K4" s="233"/>
      <c r="L4" s="233"/>
      <c r="M4" s="233"/>
      <c r="N4" s="233"/>
      <c r="O4" s="233"/>
      <c r="P4" s="234"/>
    </row>
    <row r="5" spans="1:16" ht="33.75" customHeight="1" x14ac:dyDescent="0.3">
      <c r="A5" s="258"/>
      <c r="B5" s="256"/>
      <c r="C5" s="256" t="s">
        <v>11</v>
      </c>
      <c r="D5" s="256"/>
      <c r="E5" s="256"/>
      <c r="F5" s="256"/>
      <c r="G5" s="256" t="s">
        <v>94</v>
      </c>
      <c r="H5" s="256"/>
      <c r="I5" s="256"/>
      <c r="J5" s="235" t="s">
        <v>11</v>
      </c>
      <c r="K5" s="235"/>
      <c r="L5" s="235"/>
      <c r="M5" s="235"/>
      <c r="N5" s="235" t="s">
        <v>94</v>
      </c>
      <c r="O5" s="235"/>
      <c r="P5" s="235"/>
    </row>
    <row r="6" spans="1:16" s="41" customFormat="1" ht="78" x14ac:dyDescent="0.3">
      <c r="A6" s="258"/>
      <c r="B6" s="256"/>
      <c r="C6" s="228" t="s">
        <v>24</v>
      </c>
      <c r="D6" s="228" t="s">
        <v>7</v>
      </c>
      <c r="E6" s="228" t="s">
        <v>89</v>
      </c>
      <c r="F6" s="228" t="s">
        <v>9</v>
      </c>
      <c r="G6" s="228" t="s">
        <v>12</v>
      </c>
      <c r="H6" s="228" t="s">
        <v>120</v>
      </c>
      <c r="I6" s="42" t="s">
        <v>41</v>
      </c>
      <c r="J6" s="226" t="s">
        <v>24</v>
      </c>
      <c r="K6" s="226" t="s">
        <v>7</v>
      </c>
      <c r="L6" s="226" t="s">
        <v>89</v>
      </c>
      <c r="M6" s="226" t="s">
        <v>9</v>
      </c>
      <c r="N6" s="226" t="s">
        <v>12</v>
      </c>
      <c r="O6" s="226" t="s">
        <v>189</v>
      </c>
      <c r="P6" s="10" t="s">
        <v>41</v>
      </c>
    </row>
    <row r="7" spans="1:16" s="38" customFormat="1" x14ac:dyDescent="0.3">
      <c r="A7" s="43">
        <v>1</v>
      </c>
      <c r="B7" s="228">
        <v>2</v>
      </c>
      <c r="C7" s="228">
        <v>3</v>
      </c>
      <c r="D7" s="228">
        <v>4</v>
      </c>
      <c r="E7" s="228">
        <v>5</v>
      </c>
      <c r="F7" s="228">
        <v>6</v>
      </c>
      <c r="G7" s="228">
        <v>7</v>
      </c>
      <c r="H7" s="226">
        <v>8</v>
      </c>
      <c r="I7" s="42">
        <v>9</v>
      </c>
      <c r="J7" s="226">
        <v>10</v>
      </c>
      <c r="K7" s="10">
        <v>11</v>
      </c>
      <c r="L7" s="226">
        <v>12</v>
      </c>
      <c r="M7" s="10">
        <v>13</v>
      </c>
      <c r="N7" s="226">
        <v>14</v>
      </c>
      <c r="O7" s="10">
        <v>15</v>
      </c>
      <c r="P7" s="226">
        <v>16</v>
      </c>
    </row>
    <row r="8" spans="1:16" s="319" customFormat="1" ht="58.5" customHeight="1" x14ac:dyDescent="0.3">
      <c r="A8" s="308">
        <v>1</v>
      </c>
      <c r="B8" s="297" t="s">
        <v>109</v>
      </c>
      <c r="C8" s="295" t="s">
        <v>93</v>
      </c>
      <c r="D8" s="295" t="s">
        <v>93</v>
      </c>
      <c r="E8" s="295" t="s">
        <v>93</v>
      </c>
      <c r="F8" s="295" t="s">
        <v>93</v>
      </c>
      <c r="G8" s="295" t="s">
        <v>93</v>
      </c>
      <c r="H8" s="295" t="s">
        <v>93</v>
      </c>
      <c r="I8" s="295" t="s">
        <v>93</v>
      </c>
      <c r="J8" s="295" t="s">
        <v>93</v>
      </c>
      <c r="K8" s="295" t="s">
        <v>93</v>
      </c>
      <c r="L8" s="295" t="s">
        <v>93</v>
      </c>
      <c r="M8" s="295" t="s">
        <v>93</v>
      </c>
      <c r="N8" s="295" t="s">
        <v>93</v>
      </c>
      <c r="O8" s="295" t="s">
        <v>93</v>
      </c>
      <c r="P8" s="295" t="s">
        <v>93</v>
      </c>
    </row>
    <row r="9" spans="1:16" s="319" customFormat="1" ht="46.8" x14ac:dyDescent="0.3">
      <c r="A9" s="308" t="s">
        <v>69</v>
      </c>
      <c r="B9" s="297" t="s">
        <v>234</v>
      </c>
      <c r="C9" s="295"/>
      <c r="D9" s="230" t="s">
        <v>235</v>
      </c>
      <c r="E9" s="295"/>
      <c r="F9" s="320" t="s">
        <v>224</v>
      </c>
      <c r="G9" s="298" t="s">
        <v>236</v>
      </c>
      <c r="H9" s="295"/>
      <c r="I9" s="310"/>
      <c r="J9" s="295"/>
      <c r="K9" s="230" t="s">
        <v>235</v>
      </c>
      <c r="L9" s="295"/>
      <c r="M9" s="320" t="s">
        <v>224</v>
      </c>
      <c r="N9" s="298" t="s">
        <v>236</v>
      </c>
      <c r="O9" s="295"/>
      <c r="P9" s="310"/>
    </row>
    <row r="10" spans="1:16" s="323" customFormat="1" ht="46.8" x14ac:dyDescent="0.3">
      <c r="A10" s="308" t="s">
        <v>70</v>
      </c>
      <c r="B10" s="297" t="s">
        <v>237</v>
      </c>
      <c r="C10" s="295"/>
      <c r="D10" s="230" t="s">
        <v>235</v>
      </c>
      <c r="E10" s="295"/>
      <c r="F10" s="320" t="s">
        <v>224</v>
      </c>
      <c r="G10" s="298" t="s">
        <v>236</v>
      </c>
      <c r="H10" s="295"/>
      <c r="I10" s="310"/>
      <c r="J10" s="295"/>
      <c r="K10" s="230" t="s">
        <v>235</v>
      </c>
      <c r="L10" s="295"/>
      <c r="M10" s="320" t="s">
        <v>224</v>
      </c>
      <c r="N10" s="298" t="s">
        <v>236</v>
      </c>
      <c r="O10" s="295"/>
      <c r="P10" s="310"/>
    </row>
    <row r="11" spans="1:16" s="323" customFormat="1" x14ac:dyDescent="0.3">
      <c r="A11" s="308" t="s">
        <v>1</v>
      </c>
      <c r="B11" s="297" t="s">
        <v>1</v>
      </c>
      <c r="C11" s="295"/>
      <c r="D11" s="230"/>
      <c r="E11" s="295"/>
      <c r="F11" s="320"/>
      <c r="G11" s="298"/>
      <c r="H11" s="295"/>
      <c r="I11" s="310"/>
      <c r="J11" s="295"/>
      <c r="K11" s="230"/>
      <c r="L11" s="295"/>
      <c r="M11" s="320"/>
      <c r="N11" s="298"/>
      <c r="O11" s="295"/>
      <c r="P11" s="310"/>
    </row>
    <row r="12" spans="1:16" s="319" customFormat="1" ht="46.8" x14ac:dyDescent="0.3">
      <c r="A12" s="308" t="s">
        <v>238</v>
      </c>
      <c r="B12" s="297" t="s">
        <v>239</v>
      </c>
      <c r="C12" s="295"/>
      <c r="D12" s="230" t="s">
        <v>235</v>
      </c>
      <c r="E12" s="295"/>
      <c r="F12" s="320" t="s">
        <v>224</v>
      </c>
      <c r="G12" s="298" t="s">
        <v>236</v>
      </c>
      <c r="H12" s="295"/>
      <c r="I12" s="310"/>
      <c r="J12" s="295"/>
      <c r="K12" s="230" t="s">
        <v>235</v>
      </c>
      <c r="L12" s="295"/>
      <c r="M12" s="320" t="s">
        <v>224</v>
      </c>
      <c r="N12" s="298" t="s">
        <v>236</v>
      </c>
      <c r="O12" s="295"/>
      <c r="P12" s="310"/>
    </row>
    <row r="13" spans="1:16" s="319" customFormat="1" x14ac:dyDescent="0.3">
      <c r="A13" s="308" t="s">
        <v>1</v>
      </c>
      <c r="B13" s="297" t="s">
        <v>1</v>
      </c>
      <c r="C13" s="295"/>
      <c r="D13" s="230"/>
      <c r="E13" s="295"/>
      <c r="F13" s="320"/>
      <c r="G13" s="298"/>
      <c r="H13" s="295"/>
      <c r="I13" s="310"/>
      <c r="J13" s="295"/>
      <c r="K13" s="230"/>
      <c r="L13" s="295"/>
      <c r="M13" s="320"/>
      <c r="N13" s="298"/>
      <c r="O13" s="295"/>
      <c r="P13" s="310"/>
    </row>
    <row r="14" spans="1:16" s="319" customFormat="1" x14ac:dyDescent="0.3">
      <c r="A14" s="308">
        <v>2</v>
      </c>
      <c r="B14" s="324" t="s">
        <v>240</v>
      </c>
      <c r="C14" s="295" t="s">
        <v>93</v>
      </c>
      <c r="D14" s="295" t="s">
        <v>93</v>
      </c>
      <c r="E14" s="295" t="s">
        <v>93</v>
      </c>
      <c r="F14" s="295" t="s">
        <v>93</v>
      </c>
      <c r="G14" s="295" t="s">
        <v>93</v>
      </c>
      <c r="H14" s="295" t="s">
        <v>93</v>
      </c>
      <c r="I14" s="295" t="s">
        <v>93</v>
      </c>
      <c r="J14" s="295" t="s">
        <v>93</v>
      </c>
      <c r="K14" s="295" t="s">
        <v>93</v>
      </c>
      <c r="L14" s="295" t="s">
        <v>93</v>
      </c>
      <c r="M14" s="295" t="s">
        <v>93</v>
      </c>
      <c r="N14" s="295" t="s">
        <v>93</v>
      </c>
      <c r="O14" s="295" t="s">
        <v>93</v>
      </c>
      <c r="P14" s="295" t="s">
        <v>93</v>
      </c>
    </row>
    <row r="15" spans="1:16" s="319" customFormat="1" ht="31.2" x14ac:dyDescent="0.3">
      <c r="A15" s="308" t="s">
        <v>71</v>
      </c>
      <c r="B15" s="297" t="s">
        <v>241</v>
      </c>
      <c r="C15" s="295"/>
      <c r="D15" s="230" t="s">
        <v>242</v>
      </c>
      <c r="E15" s="295"/>
      <c r="F15" s="320" t="s">
        <v>224</v>
      </c>
      <c r="G15" s="298" t="s">
        <v>243</v>
      </c>
      <c r="H15" s="295"/>
      <c r="I15" s="310"/>
      <c r="J15" s="295"/>
      <c r="K15" s="230" t="s">
        <v>242</v>
      </c>
      <c r="L15" s="295"/>
      <c r="M15" s="320" t="s">
        <v>224</v>
      </c>
      <c r="N15" s="298" t="s">
        <v>243</v>
      </c>
      <c r="O15" s="295"/>
      <c r="P15" s="310"/>
    </row>
    <row r="16" spans="1:16" s="319" customFormat="1" ht="31.2" x14ac:dyDescent="0.3">
      <c r="A16" s="308" t="s">
        <v>72</v>
      </c>
      <c r="B16" s="297" t="s">
        <v>239</v>
      </c>
      <c r="C16" s="295"/>
      <c r="D16" s="230" t="s">
        <v>242</v>
      </c>
      <c r="E16" s="295"/>
      <c r="F16" s="320" t="s">
        <v>224</v>
      </c>
      <c r="G16" s="298" t="s">
        <v>243</v>
      </c>
      <c r="H16" s="295"/>
      <c r="I16" s="310"/>
      <c r="J16" s="295"/>
      <c r="K16" s="230" t="s">
        <v>242</v>
      </c>
      <c r="L16" s="295"/>
      <c r="M16" s="320" t="s">
        <v>224</v>
      </c>
      <c r="N16" s="298" t="s">
        <v>243</v>
      </c>
      <c r="O16" s="295"/>
      <c r="P16" s="310"/>
    </row>
    <row r="17" spans="1:16" s="319" customFormat="1" x14ac:dyDescent="0.3">
      <c r="A17" s="308" t="s">
        <v>1</v>
      </c>
      <c r="B17" s="297" t="s">
        <v>1</v>
      </c>
      <c r="C17" s="295"/>
      <c r="D17" s="230"/>
      <c r="E17" s="295"/>
      <c r="F17" s="320"/>
      <c r="G17" s="298"/>
      <c r="H17" s="295"/>
      <c r="I17" s="310"/>
      <c r="J17" s="295"/>
      <c r="K17" s="230"/>
      <c r="L17" s="295"/>
      <c r="M17" s="320"/>
      <c r="N17" s="298"/>
      <c r="O17" s="295"/>
      <c r="P17" s="310"/>
    </row>
    <row r="18" spans="1:16" s="319" customFormat="1" ht="27" customHeight="1" x14ac:dyDescent="0.3">
      <c r="A18" s="308">
        <v>3</v>
      </c>
      <c r="B18" s="325" t="s">
        <v>19</v>
      </c>
      <c r="C18" s="295" t="s">
        <v>93</v>
      </c>
      <c r="D18" s="295" t="s">
        <v>93</v>
      </c>
      <c r="E18" s="295" t="s">
        <v>93</v>
      </c>
      <c r="F18" s="295" t="s">
        <v>93</v>
      </c>
      <c r="G18" s="295" t="s">
        <v>93</v>
      </c>
      <c r="H18" s="295" t="s">
        <v>93</v>
      </c>
      <c r="I18" s="295" t="s">
        <v>93</v>
      </c>
      <c r="J18" s="295" t="s">
        <v>93</v>
      </c>
      <c r="K18" s="295" t="s">
        <v>93</v>
      </c>
      <c r="L18" s="295" t="s">
        <v>93</v>
      </c>
      <c r="M18" s="295" t="s">
        <v>93</v>
      </c>
      <c r="N18" s="295" t="s">
        <v>93</v>
      </c>
      <c r="O18" s="295" t="s">
        <v>93</v>
      </c>
      <c r="P18" s="295" t="s">
        <v>93</v>
      </c>
    </row>
    <row r="19" spans="1:16" s="319" customFormat="1" ht="62.4" x14ac:dyDescent="0.3">
      <c r="A19" s="308" t="s">
        <v>73</v>
      </c>
      <c r="B19" s="297" t="s">
        <v>241</v>
      </c>
      <c r="C19" s="295"/>
      <c r="D19" s="230" t="s">
        <v>244</v>
      </c>
      <c r="E19" s="295"/>
      <c r="F19" s="321" t="s">
        <v>228</v>
      </c>
      <c r="G19" s="298" t="s">
        <v>245</v>
      </c>
      <c r="H19" s="295"/>
      <c r="I19" s="310"/>
      <c r="J19" s="295"/>
      <c r="K19" s="230" t="s">
        <v>244</v>
      </c>
      <c r="L19" s="295"/>
      <c r="M19" s="321" t="s">
        <v>228</v>
      </c>
      <c r="N19" s="298" t="s">
        <v>245</v>
      </c>
      <c r="O19" s="295"/>
      <c r="P19" s="310"/>
    </row>
    <row r="20" spans="1:16" s="319" customFormat="1" ht="62.4" x14ac:dyDescent="0.3">
      <c r="A20" s="308" t="s">
        <v>74</v>
      </c>
      <c r="B20" s="297" t="s">
        <v>239</v>
      </c>
      <c r="C20" s="295"/>
      <c r="D20" s="230" t="s">
        <v>244</v>
      </c>
      <c r="E20" s="295"/>
      <c r="F20" s="321" t="s">
        <v>228</v>
      </c>
      <c r="G20" s="298" t="s">
        <v>245</v>
      </c>
      <c r="H20" s="295"/>
      <c r="I20" s="310"/>
      <c r="J20" s="295"/>
      <c r="K20" s="230" t="s">
        <v>244</v>
      </c>
      <c r="L20" s="295"/>
      <c r="M20" s="321" t="s">
        <v>228</v>
      </c>
      <c r="N20" s="298" t="s">
        <v>245</v>
      </c>
      <c r="O20" s="295"/>
      <c r="P20" s="310"/>
    </row>
    <row r="21" spans="1:16" s="319" customFormat="1" x14ac:dyDescent="0.3">
      <c r="A21" s="308" t="s">
        <v>1</v>
      </c>
      <c r="B21" s="297" t="s">
        <v>1</v>
      </c>
      <c r="C21" s="295"/>
      <c r="D21" s="230"/>
      <c r="E21" s="295"/>
      <c r="F21" s="321"/>
      <c r="G21" s="298"/>
      <c r="H21" s="295"/>
      <c r="I21" s="310"/>
      <c r="J21" s="295"/>
      <c r="K21" s="230"/>
      <c r="L21" s="295"/>
      <c r="M21" s="321"/>
      <c r="N21" s="298"/>
      <c r="O21" s="295"/>
      <c r="P21" s="310"/>
    </row>
    <row r="22" spans="1:16" s="319" customFormat="1" x14ac:dyDescent="0.3">
      <c r="A22" s="308">
        <v>4</v>
      </c>
      <c r="B22" s="297" t="s">
        <v>5</v>
      </c>
      <c r="C22" s="295"/>
      <c r="D22" s="230"/>
      <c r="E22" s="295"/>
      <c r="F22" s="295"/>
      <c r="G22" s="295"/>
      <c r="H22" s="295"/>
      <c r="I22" s="310"/>
      <c r="J22" s="295"/>
      <c r="K22" s="230"/>
      <c r="L22" s="295"/>
      <c r="M22" s="295"/>
      <c r="N22" s="295"/>
      <c r="O22" s="295"/>
      <c r="P22" s="310"/>
    </row>
    <row r="23" spans="1:16" s="319" customFormat="1" ht="31.2" x14ac:dyDescent="0.3">
      <c r="A23" s="308" t="s">
        <v>92</v>
      </c>
      <c r="B23" s="297" t="s">
        <v>241</v>
      </c>
      <c r="C23" s="295"/>
      <c r="D23" s="230"/>
      <c r="E23" s="295"/>
      <c r="F23" s="320" t="s">
        <v>224</v>
      </c>
      <c r="G23" s="298" t="s">
        <v>246</v>
      </c>
      <c r="H23" s="295"/>
      <c r="I23" s="310"/>
      <c r="J23" s="295"/>
      <c r="K23" s="230"/>
      <c r="L23" s="295"/>
      <c r="M23" s="320" t="s">
        <v>224</v>
      </c>
      <c r="N23" s="298" t="s">
        <v>246</v>
      </c>
      <c r="O23" s="295"/>
      <c r="P23" s="310"/>
    </row>
    <row r="24" spans="1:16" s="319" customFormat="1" ht="31.2" x14ac:dyDescent="0.3">
      <c r="A24" s="308" t="s">
        <v>124</v>
      </c>
      <c r="B24" s="297" t="s">
        <v>239</v>
      </c>
      <c r="C24" s="295"/>
      <c r="D24" s="230"/>
      <c r="E24" s="295"/>
      <c r="F24" s="320" t="s">
        <v>224</v>
      </c>
      <c r="G24" s="298" t="s">
        <v>246</v>
      </c>
      <c r="H24" s="295"/>
      <c r="I24" s="310"/>
      <c r="J24" s="295"/>
      <c r="K24" s="230"/>
      <c r="L24" s="295"/>
      <c r="M24" s="320" t="s">
        <v>224</v>
      </c>
      <c r="N24" s="298" t="s">
        <v>246</v>
      </c>
      <c r="O24" s="295"/>
      <c r="P24" s="310"/>
    </row>
    <row r="25" spans="1:16" s="319" customFormat="1" ht="15" customHeight="1" x14ac:dyDescent="0.3">
      <c r="A25" s="308" t="s">
        <v>1</v>
      </c>
      <c r="B25" s="297" t="s">
        <v>1</v>
      </c>
      <c r="C25" s="295"/>
      <c r="D25" s="230"/>
      <c r="E25" s="295"/>
      <c r="F25" s="320"/>
      <c r="G25" s="298"/>
      <c r="H25" s="295"/>
      <c r="I25" s="310"/>
      <c r="J25" s="295"/>
      <c r="K25" s="230"/>
      <c r="L25" s="295"/>
      <c r="M25" s="320"/>
      <c r="N25" s="298"/>
      <c r="O25" s="295"/>
      <c r="P25" s="310"/>
    </row>
    <row r="26" spans="1:16" s="315" customFormat="1" ht="50.25" customHeight="1" x14ac:dyDescent="0.3">
      <c r="A26" s="308"/>
      <c r="B26" s="12" t="s">
        <v>43</v>
      </c>
      <c r="C26" s="7"/>
      <c r="D26" s="295"/>
      <c r="E26" s="295"/>
      <c r="F26" s="295"/>
      <c r="G26" s="313"/>
      <c r="H26" s="313"/>
      <c r="I26" s="318"/>
      <c r="J26" s="7"/>
      <c r="K26" s="295"/>
      <c r="L26" s="295"/>
      <c r="M26" s="295"/>
      <c r="N26" s="313"/>
      <c r="O26" s="313"/>
      <c r="P26" s="318"/>
    </row>
    <row r="27" spans="1:16" ht="15.75" customHeight="1" x14ac:dyDescent="0.3">
      <c r="D27" s="32"/>
      <c r="J27" s="35"/>
      <c r="K27" s="35"/>
    </row>
    <row r="28" spans="1:16" ht="18.75" customHeight="1" x14ac:dyDescent="0.3">
      <c r="A28" s="265"/>
      <c r="B28" s="265"/>
      <c r="C28" s="265"/>
      <c r="D28" s="265"/>
      <c r="E28" s="265"/>
      <c r="F28" s="265"/>
      <c r="G28" s="265"/>
    </row>
    <row r="29" spans="1:16" s="4" customFormat="1" ht="41.25" customHeight="1" x14ac:dyDescent="0.3">
      <c r="A29" s="254" t="str">
        <f>[1]т1!A55</f>
        <v>Генеральный директор _____________________________________В.П. Шумков</v>
      </c>
      <c r="B29" s="254"/>
      <c r="C29" s="254"/>
      <c r="D29" s="254"/>
      <c r="E29" s="254"/>
      <c r="F29" s="254"/>
      <c r="G29" s="254"/>
      <c r="H29" s="254"/>
      <c r="I29" s="254"/>
      <c r="J29" s="254"/>
      <c r="K29" s="254"/>
      <c r="L29" s="254"/>
      <c r="M29" s="254"/>
      <c r="N29" s="254"/>
      <c r="O29" s="254"/>
      <c r="P29" s="254"/>
    </row>
    <row r="30" spans="1:16" ht="38.25" customHeight="1" x14ac:dyDescent="0.3">
      <c r="A30" s="265"/>
      <c r="B30" s="265"/>
      <c r="C30" s="265"/>
      <c r="D30" s="265"/>
      <c r="E30" s="265"/>
      <c r="F30" s="265"/>
      <c r="G30" s="265"/>
      <c r="H30" s="36"/>
    </row>
    <row r="31" spans="1:16" ht="18.75" customHeight="1" x14ac:dyDescent="0.3">
      <c r="A31" s="260"/>
      <c r="B31" s="260"/>
      <c r="C31" s="260"/>
      <c r="D31" s="260"/>
      <c r="E31" s="260"/>
      <c r="F31" s="260"/>
      <c r="G31" s="260"/>
    </row>
    <row r="32" spans="1:16" ht="217.5" customHeight="1" x14ac:dyDescent="0.3">
      <c r="A32" s="261"/>
      <c r="B32" s="262"/>
      <c r="C32" s="262"/>
      <c r="D32" s="262"/>
      <c r="E32" s="262"/>
      <c r="F32" s="262"/>
      <c r="G32" s="262"/>
    </row>
    <row r="33" spans="1:16" ht="53.25" customHeight="1" x14ac:dyDescent="0.3">
      <c r="A33" s="261"/>
      <c r="B33" s="263"/>
      <c r="C33" s="263"/>
      <c r="D33" s="263"/>
      <c r="E33" s="263"/>
      <c r="F33" s="263"/>
      <c r="G33" s="263"/>
    </row>
    <row r="34" spans="1:16" x14ac:dyDescent="0.3">
      <c r="A34" s="264"/>
      <c r="B34" s="264"/>
      <c r="C34" s="264"/>
      <c r="D34" s="264"/>
      <c r="E34" s="264"/>
      <c r="F34" s="264"/>
      <c r="G34" s="264"/>
    </row>
    <row r="35" spans="1:16" s="32" customFormat="1" x14ac:dyDescent="0.3">
      <c r="A35" s="30"/>
      <c r="B35" s="36"/>
      <c r="D35" s="31"/>
      <c r="G35" s="227"/>
      <c r="H35" s="227"/>
      <c r="I35" s="34"/>
      <c r="J35" s="36"/>
      <c r="K35" s="36"/>
      <c r="L35" s="36"/>
      <c r="M35" s="36"/>
      <c r="N35" s="36"/>
      <c r="O35" s="36"/>
      <c r="P35" s="36"/>
    </row>
    <row r="39" spans="1:16" s="32" customFormat="1" x14ac:dyDescent="0.3">
      <c r="A39" s="30"/>
      <c r="B39" s="36"/>
      <c r="D39" s="31"/>
      <c r="G39" s="227"/>
      <c r="H39" s="227"/>
      <c r="I39" s="34"/>
      <c r="J39" s="36"/>
      <c r="K39" s="36"/>
      <c r="L39" s="36"/>
      <c r="M39" s="36"/>
      <c r="N39" s="36"/>
      <c r="O39" s="36"/>
      <c r="P39" s="36"/>
    </row>
  </sheetData>
  <mergeCells count="18">
    <mergeCell ref="A34:G34"/>
    <mergeCell ref="A29:P29"/>
    <mergeCell ref="A30:G30"/>
    <mergeCell ref="A31:G31"/>
    <mergeCell ref="A32:G32"/>
    <mergeCell ref="A33:G33"/>
    <mergeCell ref="A28:G28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N5:P5"/>
  </mergeCells>
  <phoneticPr fontId="51" type="noConversion"/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Q25"/>
  <sheetViews>
    <sheetView tabSelected="1" view="pageBreakPreview" zoomScale="80" zoomScaleNormal="80" zoomScaleSheetLayoutView="80" workbookViewId="0">
      <selection activeCell="H24" sqref="H24"/>
    </sheetView>
  </sheetViews>
  <sheetFormatPr defaultColWidth="9" defaultRowHeight="15.6" x14ac:dyDescent="0.3"/>
  <cols>
    <col min="1" max="1" width="14.3984375" style="25" customWidth="1"/>
    <col min="2" max="2" width="62.19921875" style="2" customWidth="1"/>
    <col min="3" max="3" width="14" style="5" customWidth="1"/>
    <col min="4" max="4" width="23.5" style="2" customWidth="1"/>
    <col min="5" max="5" width="13.59765625" style="5" customWidth="1"/>
    <col min="6" max="6" width="10.8984375" style="5" customWidth="1"/>
    <col min="7" max="7" width="13.8984375" style="197" customWidth="1"/>
    <col min="8" max="8" width="56" style="197" customWidth="1"/>
    <col min="9" max="9" width="15.09765625" style="3" customWidth="1"/>
    <col min="10" max="10" width="14" style="4" customWidth="1"/>
    <col min="11" max="11" width="22.3984375" style="4" customWidth="1"/>
    <col min="12" max="12" width="13.5" style="4" customWidth="1"/>
    <col min="13" max="13" width="10.8984375" style="4" customWidth="1"/>
    <col min="14" max="14" width="13.8984375" style="4" customWidth="1"/>
    <col min="15" max="15" width="16.69921875" style="4" customWidth="1"/>
    <col min="16" max="16" width="15.09765625" style="4" customWidth="1"/>
    <col min="17" max="16384" width="9" style="4"/>
  </cols>
  <sheetData>
    <row r="1" spans="1:17" ht="15.75" customHeight="1" x14ac:dyDescent="0.3">
      <c r="D1" s="5"/>
      <c r="J1" s="201"/>
      <c r="K1" s="201"/>
    </row>
    <row r="2" spans="1:17" ht="42" customHeight="1" x14ac:dyDescent="0.3">
      <c r="A2" s="269" t="s">
        <v>48</v>
      </c>
      <c r="B2" s="269"/>
      <c r="C2" s="269"/>
      <c r="D2" s="269"/>
      <c r="E2" s="269"/>
      <c r="F2" s="269"/>
      <c r="G2" s="269"/>
      <c r="J2" s="201"/>
      <c r="K2" s="201"/>
    </row>
    <row r="3" spans="1:17" ht="36" customHeight="1" x14ac:dyDescent="0.3">
      <c r="A3" s="202" t="s">
        <v>0</v>
      </c>
      <c r="B3" s="203" t="s">
        <v>47</v>
      </c>
      <c r="C3" s="270" t="s">
        <v>36</v>
      </c>
      <c r="D3" s="270"/>
      <c r="E3" s="235" t="s">
        <v>37</v>
      </c>
      <c r="F3" s="235"/>
      <c r="G3" s="235"/>
      <c r="H3" s="37" t="s">
        <v>117</v>
      </c>
      <c r="I3"/>
      <c r="J3"/>
      <c r="K3" s="5"/>
      <c r="L3" s="199"/>
      <c r="M3" s="9"/>
      <c r="N3" s="199"/>
      <c r="O3" s="201"/>
      <c r="P3" s="199"/>
    </row>
    <row r="4" spans="1:17" ht="22.2" customHeight="1" x14ac:dyDescent="0.3">
      <c r="A4" s="204">
        <v>1</v>
      </c>
      <c r="B4" s="205">
        <v>2</v>
      </c>
      <c r="C4" s="271">
        <v>3</v>
      </c>
      <c r="D4" s="272"/>
      <c r="E4" s="273">
        <v>4</v>
      </c>
      <c r="F4" s="274"/>
      <c r="G4" s="275"/>
      <c r="H4" s="326" t="s">
        <v>121</v>
      </c>
      <c r="I4" s="197"/>
      <c r="J4" s="3"/>
      <c r="K4" s="197"/>
      <c r="L4" s="3"/>
      <c r="M4" s="197"/>
      <c r="N4" s="3"/>
      <c r="O4" s="197"/>
      <c r="P4" s="3"/>
      <c r="Q4" s="197"/>
    </row>
    <row r="5" spans="1:17" ht="90.75" customHeight="1" x14ac:dyDescent="0.3">
      <c r="A5" s="206">
        <v>1</v>
      </c>
      <c r="B5" s="207" t="s">
        <v>49</v>
      </c>
      <c r="C5" s="266">
        <f>т2!I36</f>
        <v>5973.0499999999993</v>
      </c>
      <c r="D5" s="266"/>
      <c r="E5" s="267" t="s">
        <v>93</v>
      </c>
      <c r="F5" s="267"/>
      <c r="G5" s="267"/>
      <c r="H5" s="327"/>
      <c r="I5" s="197"/>
      <c r="J5" s="3"/>
      <c r="K5" s="201"/>
      <c r="L5" s="201"/>
    </row>
    <row r="6" spans="1:17" x14ac:dyDescent="0.3">
      <c r="A6" s="206">
        <v>2</v>
      </c>
      <c r="B6" s="208" t="s">
        <v>118</v>
      </c>
      <c r="C6" s="268">
        <f>C5*0.2</f>
        <v>1194.6099999999999</v>
      </c>
      <c r="D6" s="268"/>
      <c r="E6" s="267" t="s">
        <v>93</v>
      </c>
      <c r="F6" s="267"/>
      <c r="G6" s="267"/>
      <c r="I6" s="197"/>
      <c r="J6" s="3"/>
      <c r="K6" s="201"/>
      <c r="L6" s="201"/>
    </row>
    <row r="7" spans="1:17" s="90" customFormat="1" ht="56.4" customHeight="1" x14ac:dyDescent="0.3">
      <c r="A7" s="218">
        <v>3</v>
      </c>
      <c r="B7" s="39" t="s">
        <v>123</v>
      </c>
      <c r="C7" s="276">
        <f>C5+C6</f>
        <v>7167.6599999999989</v>
      </c>
      <c r="D7" s="277"/>
      <c r="E7" s="278" t="s">
        <v>93</v>
      </c>
      <c r="F7" s="279"/>
      <c r="G7" s="280"/>
      <c r="H7" s="219" t="s">
        <v>122</v>
      </c>
      <c r="I7" s="220"/>
      <c r="J7" s="221"/>
      <c r="K7" s="222"/>
      <c r="L7" s="222"/>
    </row>
    <row r="8" spans="1:17" ht="56.4" customHeight="1" x14ac:dyDescent="0.3">
      <c r="A8" s="206" t="s">
        <v>112</v>
      </c>
      <c r="B8" s="209" t="s">
        <v>200</v>
      </c>
      <c r="C8" s="281">
        <f>C13</f>
        <v>7857.2462332799996</v>
      </c>
      <c r="D8" s="282"/>
      <c r="E8" s="267" t="s">
        <v>93</v>
      </c>
      <c r="F8" s="267"/>
      <c r="G8" s="267"/>
      <c r="I8" s="197"/>
      <c r="J8" s="3"/>
      <c r="K8" s="201"/>
      <c r="L8" s="201"/>
    </row>
    <row r="9" spans="1:17" ht="69" customHeight="1" x14ac:dyDescent="0.3">
      <c r="A9" s="206" t="s">
        <v>113</v>
      </c>
      <c r="B9" s="210" t="s">
        <v>201</v>
      </c>
      <c r="C9" s="281" t="s">
        <v>93</v>
      </c>
      <c r="D9" s="282"/>
      <c r="E9" s="267" t="s">
        <v>93</v>
      </c>
      <c r="F9" s="267"/>
      <c r="G9" s="267"/>
      <c r="H9" s="4"/>
      <c r="I9" s="4"/>
      <c r="J9" s="201"/>
      <c r="K9" s="201"/>
    </row>
    <row r="10" spans="1:17" ht="53.25" customHeight="1" x14ac:dyDescent="0.3">
      <c r="A10" s="206" t="s">
        <v>114</v>
      </c>
      <c r="B10" s="210" t="s">
        <v>202</v>
      </c>
      <c r="C10" s="281">
        <f>C13</f>
        <v>7857.2462332799996</v>
      </c>
      <c r="D10" s="282"/>
      <c r="E10" s="267" t="s">
        <v>93</v>
      </c>
      <c r="F10" s="267"/>
      <c r="G10" s="267"/>
      <c r="H10" s="4"/>
      <c r="I10" s="4"/>
      <c r="J10" s="201"/>
      <c r="K10" s="201"/>
    </row>
    <row r="11" spans="1:17" ht="84" customHeight="1" x14ac:dyDescent="0.3">
      <c r="A11" s="206" t="s">
        <v>111</v>
      </c>
      <c r="B11" s="210" t="s">
        <v>50</v>
      </c>
      <c r="C11" s="281">
        <f>SUM(C12:D16)</f>
        <v>7857.2462332799996</v>
      </c>
      <c r="D11" s="282"/>
      <c r="E11" s="267" t="s">
        <v>93</v>
      </c>
      <c r="F11" s="267"/>
      <c r="G11" s="267"/>
      <c r="H11" s="211"/>
      <c r="I11" s="212"/>
      <c r="J11" s="215">
        <f>ИД!D91/100</f>
        <v>1.048</v>
      </c>
      <c r="K11" s="4" t="s">
        <v>247</v>
      </c>
    </row>
    <row r="12" spans="1:17" ht="21" customHeight="1" x14ac:dyDescent="0.3">
      <c r="A12" s="206" t="s">
        <v>45</v>
      </c>
      <c r="B12" s="213" t="s">
        <v>203</v>
      </c>
      <c r="C12" s="281">
        <v>0</v>
      </c>
      <c r="D12" s="282"/>
      <c r="E12" s="267" t="s">
        <v>93</v>
      </c>
      <c r="F12" s="267"/>
      <c r="G12" s="267"/>
      <c r="H12" s="214"/>
      <c r="I12" s="4" t="s">
        <v>204</v>
      </c>
      <c r="J12" s="215">
        <f>ИД!E91/100</f>
        <v>1.046</v>
      </c>
      <c r="K12" s="4" t="s">
        <v>214</v>
      </c>
    </row>
    <row r="13" spans="1:17" ht="16.2" x14ac:dyDescent="0.3">
      <c r="A13" s="206" t="s">
        <v>46</v>
      </c>
      <c r="B13" s="213" t="s">
        <v>205</v>
      </c>
      <c r="C13" s="281">
        <f>C7*J12*J11</f>
        <v>7857.2462332799996</v>
      </c>
      <c r="D13" s="282"/>
      <c r="E13" s="267" t="s">
        <v>93</v>
      </c>
      <c r="F13" s="267"/>
      <c r="G13" s="267"/>
      <c r="H13" s="4"/>
      <c r="I13" s="4"/>
    </row>
    <row r="14" spans="1:17" ht="16.8" x14ac:dyDescent="0.3">
      <c r="A14" s="206" t="s">
        <v>51</v>
      </c>
      <c r="B14" s="213" t="s">
        <v>206</v>
      </c>
      <c r="C14" s="281"/>
      <c r="D14" s="282"/>
      <c r="E14" s="267" t="s">
        <v>93</v>
      </c>
      <c r="F14" s="267"/>
      <c r="G14" s="267"/>
      <c r="H14" s="4"/>
      <c r="I14" s="214"/>
    </row>
    <row r="15" spans="1:17" x14ac:dyDescent="0.3">
      <c r="A15" s="206" t="s">
        <v>1</v>
      </c>
      <c r="B15" s="216" t="s">
        <v>1</v>
      </c>
      <c r="C15" s="281"/>
      <c r="D15" s="282"/>
      <c r="E15" s="267" t="s">
        <v>93</v>
      </c>
      <c r="F15" s="267"/>
      <c r="G15" s="267"/>
      <c r="H15" s="4"/>
      <c r="I15" s="4"/>
    </row>
    <row r="16" spans="1:17" ht="27" customHeight="1" x14ac:dyDescent="0.3">
      <c r="A16" s="206" t="s">
        <v>207</v>
      </c>
      <c r="B16" s="213" t="s">
        <v>208</v>
      </c>
      <c r="C16" s="281"/>
      <c r="D16" s="282"/>
      <c r="E16" s="267" t="s">
        <v>93</v>
      </c>
      <c r="F16" s="267"/>
      <c r="G16" s="267"/>
      <c r="H16" s="4"/>
      <c r="I16" s="4"/>
    </row>
    <row r="17" spans="1:9" ht="16.8" x14ac:dyDescent="0.3">
      <c r="A17" s="206" t="s">
        <v>209</v>
      </c>
      <c r="B17" s="213" t="s">
        <v>210</v>
      </c>
      <c r="C17" s="283"/>
      <c r="D17" s="284"/>
      <c r="E17" s="267" t="s">
        <v>93</v>
      </c>
      <c r="F17" s="267"/>
      <c r="G17" s="267"/>
      <c r="H17" s="199"/>
      <c r="I17" s="190"/>
    </row>
    <row r="18" spans="1:9" x14ac:dyDescent="0.3">
      <c r="A18" s="217"/>
      <c r="B18" s="198"/>
      <c r="C18" s="250"/>
      <c r="D18" s="250"/>
      <c r="E18" s="285"/>
      <c r="F18" s="285"/>
      <c r="G18" s="285"/>
    </row>
    <row r="19" spans="1:9" ht="16.8" x14ac:dyDescent="0.3">
      <c r="A19" s="286" t="s">
        <v>101</v>
      </c>
      <c r="B19" s="286"/>
      <c r="C19" s="286"/>
      <c r="D19" s="286"/>
      <c r="E19" s="286"/>
      <c r="F19" s="286"/>
      <c r="G19" s="286"/>
    </row>
    <row r="20" spans="1:9" ht="36" customHeight="1" x14ac:dyDescent="0.3">
      <c r="A20" s="287" t="s">
        <v>98</v>
      </c>
      <c r="B20" s="287"/>
      <c r="C20" s="287"/>
      <c r="D20" s="287"/>
      <c r="E20" s="287"/>
      <c r="F20" s="287"/>
      <c r="G20" s="287"/>
    </row>
    <row r="21" spans="1:9" ht="31.5" customHeight="1" x14ac:dyDescent="0.3">
      <c r="A21" s="287" t="s">
        <v>99</v>
      </c>
      <c r="B21" s="287"/>
      <c r="C21" s="287"/>
      <c r="D21" s="287"/>
      <c r="E21" s="287"/>
      <c r="F21" s="287"/>
      <c r="G21" s="287"/>
      <c r="H21" s="197" t="s">
        <v>44</v>
      </c>
    </row>
    <row r="22" spans="1:9" ht="69.75" customHeight="1" x14ac:dyDescent="0.3">
      <c r="A22" s="287" t="s">
        <v>100</v>
      </c>
      <c r="B22" s="287"/>
      <c r="C22" s="287"/>
      <c r="D22" s="287"/>
      <c r="E22" s="287"/>
      <c r="F22" s="287"/>
      <c r="G22" s="287"/>
    </row>
    <row r="23" spans="1:9" ht="18.75" customHeight="1" x14ac:dyDescent="0.3">
      <c r="A23" s="252"/>
      <c r="B23" s="252"/>
      <c r="C23" s="252"/>
      <c r="D23" s="252"/>
      <c r="E23" s="252"/>
      <c r="F23" s="252"/>
      <c r="G23" s="252"/>
    </row>
    <row r="24" spans="1:9" ht="41.25" customHeight="1" x14ac:dyDescent="0.3">
      <c r="A24" s="252" t="str">
        <f>т5!A29</f>
        <v>Генеральный директор _____________________________________В.П. Шумков</v>
      </c>
      <c r="B24" s="252"/>
      <c r="C24" s="252"/>
      <c r="D24" s="252"/>
      <c r="E24" s="252"/>
      <c r="F24" s="252"/>
      <c r="G24" s="252"/>
    </row>
    <row r="25" spans="1:9" x14ac:dyDescent="0.3">
      <c r="B25"/>
    </row>
  </sheetData>
  <mergeCells count="40">
    <mergeCell ref="H4:H5"/>
    <mergeCell ref="A22:G22"/>
    <mergeCell ref="A23:G23"/>
    <mergeCell ref="A24:G24"/>
    <mergeCell ref="A19:G19"/>
    <mergeCell ref="A20:G20"/>
    <mergeCell ref="A21:G21"/>
    <mergeCell ref="C16:D16"/>
    <mergeCell ref="E16:G16"/>
    <mergeCell ref="C17:D17"/>
    <mergeCell ref="E17:G17"/>
    <mergeCell ref="C18:D18"/>
    <mergeCell ref="E18:G18"/>
    <mergeCell ref="C13:D13"/>
    <mergeCell ref="E13:G13"/>
    <mergeCell ref="C14:D14"/>
    <mergeCell ref="E14:G14"/>
    <mergeCell ref="C15:D15"/>
    <mergeCell ref="E15:G15"/>
    <mergeCell ref="C10:D10"/>
    <mergeCell ref="E10:G10"/>
    <mergeCell ref="C11:D11"/>
    <mergeCell ref="E11:G11"/>
    <mergeCell ref="C12:D12"/>
    <mergeCell ref="E12:G12"/>
    <mergeCell ref="C7:D7"/>
    <mergeCell ref="E7:G7"/>
    <mergeCell ref="C8:D8"/>
    <mergeCell ref="E8:G8"/>
    <mergeCell ref="C9:D9"/>
    <mergeCell ref="E9:G9"/>
    <mergeCell ref="C5:D5"/>
    <mergeCell ref="E5:G5"/>
    <mergeCell ref="C6:D6"/>
    <mergeCell ref="A2:G2"/>
    <mergeCell ref="C3:D3"/>
    <mergeCell ref="E3:G3"/>
    <mergeCell ref="C4:D4"/>
    <mergeCell ref="E4:G4"/>
    <mergeCell ref="E6:G6"/>
  </mergeCells>
  <phoneticPr fontId="51" type="noConversion"/>
  <pageMargins left="0.47244094488188981" right="0.55118110236220474" top="0.82677165354330717" bottom="0.55118110236220474" header="0.31496062992125984" footer="0.19685039370078741"/>
  <pageSetup paperSize="8" scale="83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3"/>
  <sheetViews>
    <sheetView workbookViewId="0">
      <selection activeCell="A105" sqref="A105"/>
    </sheetView>
  </sheetViews>
  <sheetFormatPr defaultColWidth="7.69921875" defaultRowHeight="14.4" x14ac:dyDescent="0.3"/>
  <cols>
    <col min="1" max="1" width="72.3984375" style="105" customWidth="1"/>
    <col min="2" max="2" width="11" style="105" customWidth="1"/>
    <col min="3" max="3" width="11.19921875" style="105" customWidth="1"/>
    <col min="4" max="4" width="19.09765625" style="105" customWidth="1"/>
    <col min="5" max="5" width="9.59765625" style="105" customWidth="1"/>
    <col min="6" max="6" width="16.59765625" style="105" customWidth="1"/>
    <col min="7" max="7" width="9.796875" style="105" customWidth="1"/>
    <col min="8" max="8" width="9" style="105" customWidth="1"/>
    <col min="9" max="9" width="7.69921875" style="105"/>
    <col min="10" max="10" width="7.69921875" style="181"/>
    <col min="11" max="15" width="7.69921875" style="105"/>
    <col min="16" max="16" width="9" style="105" customWidth="1"/>
    <col min="17" max="17" width="9.19921875" style="105" customWidth="1"/>
    <col min="18" max="18" width="7.3984375" style="105" customWidth="1"/>
    <col min="19" max="16384" width="7.69921875" style="105"/>
  </cols>
  <sheetData>
    <row r="1" spans="1:16" s="44" customFormat="1" ht="21" x14ac:dyDescent="0.4">
      <c r="A1" s="94" t="s">
        <v>128</v>
      </c>
      <c r="B1" s="95"/>
      <c r="C1" s="95"/>
      <c r="D1" s="95"/>
      <c r="E1" s="95"/>
      <c r="F1" s="95"/>
      <c r="G1" s="95"/>
    </row>
    <row r="2" spans="1:16" s="44" customFormat="1" ht="20.25" customHeight="1" x14ac:dyDescent="0.25">
      <c r="A2" s="96" t="s">
        <v>129</v>
      </c>
      <c r="B2" s="97"/>
      <c r="C2" s="97"/>
      <c r="D2" s="97"/>
      <c r="E2" s="97"/>
      <c r="F2" s="98"/>
      <c r="G2" s="98"/>
    </row>
    <row r="3" spans="1:16" s="44" customFormat="1" ht="14.25" customHeight="1" x14ac:dyDescent="0.25">
      <c r="A3" s="99"/>
      <c r="B3" s="100"/>
      <c r="C3" s="100"/>
      <c r="D3" s="100"/>
      <c r="E3" s="100"/>
      <c r="F3" s="98"/>
      <c r="G3" s="98"/>
    </row>
    <row r="4" spans="1:16" s="44" customFormat="1" ht="14.4" customHeight="1" x14ac:dyDescent="0.25">
      <c r="A4" s="101"/>
      <c r="B4" s="102"/>
      <c r="C4" s="102"/>
      <c r="D4" s="102"/>
      <c r="E4" s="102"/>
      <c r="F4" s="98"/>
      <c r="G4" s="98"/>
    </row>
    <row r="5" spans="1:16" s="44" customFormat="1" ht="48.75" customHeight="1" thickBot="1" x14ac:dyDescent="0.3">
      <c r="A5" s="288" t="s">
        <v>177</v>
      </c>
      <c r="B5" s="288"/>
      <c r="C5" s="288"/>
      <c r="D5" s="288"/>
      <c r="E5" s="288"/>
    </row>
    <row r="6" spans="1:16" ht="15" customHeight="1" x14ac:dyDescent="0.3">
      <c r="A6" s="45"/>
      <c r="B6" s="46">
        <v>2023</v>
      </c>
      <c r="C6" s="46">
        <f t="shared" ref="C6:G6" si="0">B6+1</f>
        <v>2024</v>
      </c>
      <c r="D6" s="46">
        <f t="shared" si="0"/>
        <v>2025</v>
      </c>
      <c r="E6" s="47">
        <f t="shared" si="0"/>
        <v>2026</v>
      </c>
      <c r="F6" s="46">
        <f t="shared" si="0"/>
        <v>2027</v>
      </c>
      <c r="G6" s="47">
        <f t="shared" si="0"/>
        <v>2028</v>
      </c>
      <c r="H6" s="103"/>
      <c r="I6" s="103"/>
      <c r="J6" s="104"/>
      <c r="K6" s="103"/>
      <c r="L6" s="103"/>
      <c r="M6" s="103"/>
      <c r="N6" s="103"/>
      <c r="O6" s="103"/>
      <c r="P6" s="103"/>
    </row>
    <row r="7" spans="1:16" ht="16.2" thickBot="1" x14ac:dyDescent="0.35">
      <c r="A7" s="48"/>
      <c r="B7" s="106" t="s">
        <v>130</v>
      </c>
      <c r="C7" s="107" t="str">
        <f>B7</f>
        <v>оценка</v>
      </c>
      <c r="D7" s="289" t="s">
        <v>131</v>
      </c>
      <c r="E7" s="290"/>
      <c r="F7" s="290"/>
      <c r="G7" s="291"/>
      <c r="H7" s="108"/>
      <c r="I7" s="108"/>
      <c r="J7" s="109"/>
      <c r="K7" s="110"/>
      <c r="L7" s="110"/>
      <c r="M7" s="110"/>
      <c r="N7" s="110"/>
      <c r="O7" s="110"/>
      <c r="P7" s="110"/>
    </row>
    <row r="8" spans="1:16" ht="20.25" hidden="1" customHeight="1" x14ac:dyDescent="0.3">
      <c r="A8" s="49" t="s">
        <v>132</v>
      </c>
      <c r="B8" s="111"/>
      <c r="C8" s="50"/>
      <c r="D8" s="111"/>
      <c r="E8" s="51"/>
      <c r="F8" s="50"/>
      <c r="G8" s="51"/>
      <c r="H8" s="112"/>
      <c r="I8" s="112"/>
      <c r="J8" s="113"/>
      <c r="K8" s="114"/>
      <c r="L8" s="114"/>
      <c r="M8" s="114"/>
      <c r="N8" s="114"/>
      <c r="O8" s="114"/>
      <c r="P8" s="114"/>
    </row>
    <row r="9" spans="1:16" ht="23.25" hidden="1" customHeight="1" x14ac:dyDescent="0.3">
      <c r="A9" s="52" t="s">
        <v>133</v>
      </c>
      <c r="B9" s="53">
        <v>112.86</v>
      </c>
      <c r="C9" s="54">
        <v>102.05763765020158</v>
      </c>
      <c r="D9" s="73">
        <v>103.414</v>
      </c>
      <c r="E9" s="55">
        <v>103.07</v>
      </c>
      <c r="F9" s="54">
        <v>103.414</v>
      </c>
      <c r="G9" s="55">
        <v>103.07</v>
      </c>
      <c r="H9" s="87"/>
      <c r="I9" s="87"/>
      <c r="J9" s="115"/>
      <c r="K9" s="87"/>
      <c r="L9" s="87"/>
      <c r="M9" s="87"/>
      <c r="N9" s="87"/>
      <c r="O9" s="87"/>
      <c r="P9" s="87"/>
    </row>
    <row r="10" spans="1:16" ht="20.100000000000001" hidden="1" customHeight="1" x14ac:dyDescent="0.3">
      <c r="A10" s="56" t="s">
        <v>134</v>
      </c>
      <c r="B10" s="57">
        <v>112.12004092711119</v>
      </c>
      <c r="C10" s="58">
        <v>101.96</v>
      </c>
      <c r="D10" s="116">
        <v>103.69</v>
      </c>
      <c r="E10" s="59">
        <v>103.32</v>
      </c>
      <c r="F10" s="58">
        <v>103.69</v>
      </c>
      <c r="G10" s="59">
        <v>103.32</v>
      </c>
      <c r="H10" s="117"/>
      <c r="I10" s="117"/>
      <c r="J10" s="118"/>
      <c r="K10" s="117"/>
      <c r="L10" s="117"/>
      <c r="M10" s="117"/>
      <c r="N10" s="117"/>
      <c r="O10" s="117"/>
      <c r="P10" s="117"/>
    </row>
    <row r="11" spans="1:16" ht="36.75" hidden="1" customHeight="1" x14ac:dyDescent="0.3">
      <c r="A11" s="60" t="s">
        <v>135</v>
      </c>
      <c r="B11" s="57">
        <v>110.02</v>
      </c>
      <c r="C11" s="58">
        <v>105.47</v>
      </c>
      <c r="D11" s="116">
        <v>104.81</v>
      </c>
      <c r="E11" s="59">
        <v>104.46</v>
      </c>
      <c r="F11" s="58">
        <v>104.81</v>
      </c>
      <c r="G11" s="59">
        <v>104.46</v>
      </c>
      <c r="H11" s="117"/>
      <c r="I11" s="117"/>
      <c r="J11" s="118"/>
      <c r="K11" s="117"/>
      <c r="L11" s="117"/>
      <c r="M11" s="117"/>
      <c r="N11" s="117"/>
      <c r="O11" s="117"/>
      <c r="P11" s="117"/>
    </row>
    <row r="12" spans="1:16" ht="15" hidden="1" customHeight="1" x14ac:dyDescent="0.3">
      <c r="A12" s="61" t="s">
        <v>136</v>
      </c>
      <c r="B12" s="119"/>
      <c r="C12" s="120"/>
      <c r="D12" s="121"/>
      <c r="E12" s="80"/>
      <c r="F12" s="120"/>
      <c r="G12" s="80"/>
      <c r="H12" s="122"/>
      <c r="I12" s="122"/>
      <c r="J12" s="113"/>
      <c r="K12" s="122"/>
      <c r="L12" s="122"/>
      <c r="M12" s="122"/>
      <c r="N12" s="122"/>
      <c r="O12" s="122"/>
      <c r="P12" s="122"/>
    </row>
    <row r="13" spans="1:16" ht="23.25" hidden="1" customHeight="1" x14ac:dyDescent="0.3">
      <c r="A13" s="52" t="s">
        <v>133</v>
      </c>
      <c r="B13" s="53">
        <v>116.53579330712621</v>
      </c>
      <c r="C13" s="54">
        <v>93.765673353637709</v>
      </c>
      <c r="D13" s="73">
        <v>100.81</v>
      </c>
      <c r="E13" s="55">
        <v>100.61</v>
      </c>
      <c r="F13" s="54">
        <v>100.81</v>
      </c>
      <c r="G13" s="55">
        <v>100.61</v>
      </c>
      <c r="H13" s="87"/>
      <c r="I13" s="87"/>
      <c r="J13" s="115"/>
      <c r="K13" s="87"/>
      <c r="L13" s="87"/>
      <c r="M13" s="87"/>
      <c r="N13" s="87"/>
      <c r="O13" s="87"/>
      <c r="P13" s="87"/>
    </row>
    <row r="14" spans="1:16" ht="20.100000000000001" hidden="1" customHeight="1" x14ac:dyDescent="0.3">
      <c r="A14" s="71" t="s">
        <v>134</v>
      </c>
      <c r="B14" s="62">
        <v>113.44276445406905</v>
      </c>
      <c r="C14" s="63">
        <v>90.97</v>
      </c>
      <c r="D14" s="123">
        <v>101.11</v>
      </c>
      <c r="E14" s="64">
        <v>100.66</v>
      </c>
      <c r="F14" s="63">
        <v>101.11</v>
      </c>
      <c r="G14" s="64">
        <v>100.66</v>
      </c>
      <c r="H14" s="117"/>
      <c r="I14" s="117"/>
      <c r="J14" s="118"/>
      <c r="K14" s="117"/>
      <c r="L14" s="117"/>
      <c r="M14" s="117"/>
      <c r="N14" s="117"/>
      <c r="O14" s="117"/>
      <c r="P14" s="117"/>
    </row>
    <row r="15" spans="1:16" ht="31.8" hidden="1" thickBot="1" x14ac:dyDescent="0.35">
      <c r="A15" s="61" t="s">
        <v>178</v>
      </c>
      <c r="B15" s="119"/>
      <c r="C15" s="120"/>
      <c r="D15" s="121"/>
      <c r="E15" s="80"/>
      <c r="F15" s="120"/>
      <c r="G15" s="80"/>
      <c r="H15" s="122"/>
      <c r="I15" s="122"/>
      <c r="J15" s="113"/>
      <c r="K15" s="122"/>
      <c r="L15" s="122"/>
      <c r="M15" s="122"/>
      <c r="N15" s="122"/>
      <c r="O15" s="122"/>
      <c r="P15" s="122"/>
    </row>
    <row r="16" spans="1:16" ht="23.25" hidden="1" customHeight="1" x14ac:dyDescent="0.3">
      <c r="A16" s="52" t="s">
        <v>133</v>
      </c>
      <c r="B16" s="53">
        <v>119.14350523278867</v>
      </c>
      <c r="C16" s="54">
        <v>92.830222925287075</v>
      </c>
      <c r="D16" s="73">
        <v>100.49314600911008</v>
      </c>
      <c r="E16" s="55">
        <v>100.32300603741005</v>
      </c>
      <c r="F16" s="54">
        <v>100.49314600911008</v>
      </c>
      <c r="G16" s="55">
        <v>100.32300603741005</v>
      </c>
      <c r="H16" s="87"/>
      <c r="I16" s="87"/>
      <c r="J16" s="115"/>
      <c r="K16" s="87"/>
      <c r="L16" s="87"/>
      <c r="M16" s="87"/>
      <c r="N16" s="87"/>
      <c r="O16" s="87"/>
      <c r="P16" s="87"/>
    </row>
    <row r="17" spans="1:18" ht="20.100000000000001" hidden="1" customHeight="1" x14ac:dyDescent="0.3">
      <c r="A17" s="56" t="s">
        <v>134</v>
      </c>
      <c r="B17" s="62">
        <v>119.63296089302145</v>
      </c>
      <c r="C17" s="63">
        <v>89.807100241100358</v>
      </c>
      <c r="D17" s="123">
        <v>100.61451924397335</v>
      </c>
      <c r="E17" s="64">
        <v>100.11906991185921</v>
      </c>
      <c r="F17" s="63">
        <v>100.61451924397335</v>
      </c>
      <c r="G17" s="64">
        <v>100.11906991185921</v>
      </c>
      <c r="H17" s="117"/>
      <c r="I17" s="117"/>
      <c r="J17" s="118"/>
      <c r="K17" s="117"/>
      <c r="L17" s="117"/>
      <c r="M17" s="117"/>
      <c r="N17" s="117"/>
      <c r="O17" s="117"/>
      <c r="P17" s="117"/>
    </row>
    <row r="18" spans="1:18" ht="15" hidden="1" customHeight="1" x14ac:dyDescent="0.3">
      <c r="A18" s="61" t="s">
        <v>137</v>
      </c>
      <c r="B18" s="119"/>
      <c r="C18" s="120"/>
      <c r="D18" s="121"/>
      <c r="E18" s="80"/>
      <c r="F18" s="120"/>
      <c r="G18" s="80"/>
      <c r="H18" s="122"/>
      <c r="I18" s="122"/>
      <c r="J18" s="113"/>
      <c r="K18" s="122"/>
      <c r="L18" s="122"/>
      <c r="M18" s="122"/>
      <c r="N18" s="122"/>
      <c r="O18" s="122"/>
      <c r="P18" s="122"/>
    </row>
    <row r="19" spans="1:18" ht="23.25" hidden="1" customHeight="1" x14ac:dyDescent="0.3">
      <c r="A19" s="52" t="s">
        <v>133</v>
      </c>
      <c r="B19" s="53">
        <v>161.30886585049623</v>
      </c>
      <c r="C19" s="54">
        <v>92.251884734915393</v>
      </c>
      <c r="D19" s="73">
        <v>103.75116913532574</v>
      </c>
      <c r="E19" s="55">
        <v>103.15100000000706</v>
      </c>
      <c r="F19" s="54">
        <v>103.75116913532574</v>
      </c>
      <c r="G19" s="55">
        <v>103.15100000000706</v>
      </c>
      <c r="H19" s="87"/>
      <c r="I19" s="87"/>
      <c r="J19" s="115"/>
      <c r="K19" s="87"/>
      <c r="L19" s="87"/>
      <c r="M19" s="87"/>
      <c r="N19" s="87"/>
      <c r="O19" s="87"/>
      <c r="P19" s="87"/>
    </row>
    <row r="20" spans="1:18" ht="20.100000000000001" hidden="1" customHeight="1" x14ac:dyDescent="0.3">
      <c r="A20" s="56" t="s">
        <v>134</v>
      </c>
      <c r="B20" s="57">
        <v>159.4626706457199</v>
      </c>
      <c r="C20" s="58">
        <v>88.733190360431621</v>
      </c>
      <c r="D20" s="116">
        <v>104.63534701788106</v>
      </c>
      <c r="E20" s="59">
        <v>103.80404415366107</v>
      </c>
      <c r="F20" s="58">
        <v>104.63534701788106</v>
      </c>
      <c r="G20" s="59">
        <v>103.80404415366107</v>
      </c>
      <c r="H20" s="117"/>
      <c r="I20" s="117"/>
      <c r="J20" s="118"/>
      <c r="K20" s="117"/>
      <c r="L20" s="117"/>
      <c r="M20" s="117"/>
      <c r="N20" s="117"/>
      <c r="O20" s="117"/>
      <c r="P20" s="117"/>
    </row>
    <row r="21" spans="1:18" ht="20.100000000000001" hidden="1" customHeight="1" x14ac:dyDescent="0.3">
      <c r="A21" s="60" t="s">
        <v>179</v>
      </c>
      <c r="B21" s="57"/>
      <c r="C21" s="58"/>
      <c r="D21" s="116"/>
      <c r="E21" s="59"/>
      <c r="F21" s="58"/>
      <c r="G21" s="59"/>
      <c r="H21" s="124"/>
      <c r="I21" s="124"/>
      <c r="J21" s="125"/>
      <c r="K21" s="124"/>
      <c r="L21" s="124"/>
      <c r="M21" s="124"/>
      <c r="N21" s="124"/>
      <c r="O21" s="124"/>
      <c r="P21" s="124"/>
    </row>
    <row r="22" spans="1:18" ht="20.100000000000001" hidden="1" customHeight="1" x14ac:dyDescent="0.3">
      <c r="A22" s="56" t="s">
        <v>134</v>
      </c>
      <c r="B22" s="62">
        <v>153.70820554793207</v>
      </c>
      <c r="C22" s="63">
        <v>87.499682046358629</v>
      </c>
      <c r="D22" s="123">
        <v>104.66011875265306</v>
      </c>
      <c r="E22" s="64">
        <v>103.9455071887097</v>
      </c>
      <c r="F22" s="63">
        <v>104.66011875265306</v>
      </c>
      <c r="G22" s="64">
        <v>103.9455071887097</v>
      </c>
      <c r="H22" s="87"/>
      <c r="I22" s="87"/>
      <c r="J22" s="115"/>
      <c r="K22" s="87"/>
      <c r="L22" s="87"/>
      <c r="M22" s="87"/>
      <c r="N22" s="87"/>
      <c r="O22" s="87"/>
      <c r="P22" s="87"/>
    </row>
    <row r="23" spans="1:18" ht="16.2" hidden="1" thickBot="1" x14ac:dyDescent="0.35">
      <c r="A23" s="61" t="s">
        <v>138</v>
      </c>
      <c r="B23" s="119"/>
      <c r="C23" s="120"/>
      <c r="D23" s="121"/>
      <c r="E23" s="80"/>
      <c r="F23" s="120"/>
      <c r="G23" s="80"/>
      <c r="H23" s="122"/>
      <c r="I23" s="122"/>
      <c r="J23" s="113"/>
      <c r="K23" s="122"/>
      <c r="L23" s="122"/>
      <c r="M23" s="122"/>
      <c r="N23" s="122"/>
      <c r="O23" s="122"/>
      <c r="P23" s="122"/>
    </row>
    <row r="24" spans="1:18" ht="23.25" hidden="1" customHeight="1" x14ac:dyDescent="0.3">
      <c r="A24" s="52" t="s">
        <v>133</v>
      </c>
      <c r="B24" s="53">
        <v>112.22509161842704</v>
      </c>
      <c r="C24" s="54">
        <v>92.929934327625261</v>
      </c>
      <c r="D24" s="73">
        <v>99.922178882349172</v>
      </c>
      <c r="E24" s="55">
        <v>99.820334789981501</v>
      </c>
      <c r="F24" s="54">
        <v>99.922178882349172</v>
      </c>
      <c r="G24" s="55">
        <v>99.820334789981501</v>
      </c>
      <c r="H24" s="87"/>
      <c r="I24" s="87"/>
      <c r="J24" s="115"/>
      <c r="K24" s="87"/>
      <c r="L24" s="87"/>
      <c r="M24" s="87"/>
      <c r="N24" s="87"/>
      <c r="O24" s="87"/>
      <c r="P24" s="87"/>
    </row>
    <row r="25" spans="1:18" ht="20.100000000000001" hidden="1" customHeight="1" x14ac:dyDescent="0.3">
      <c r="A25" s="67" t="s">
        <v>134</v>
      </c>
      <c r="B25" s="68">
        <v>115.41847338196449</v>
      </c>
      <c r="C25" s="69">
        <v>89.902909226923512</v>
      </c>
      <c r="D25" s="126">
        <v>100.2615810915422</v>
      </c>
      <c r="E25" s="70">
        <v>99.790329449698916</v>
      </c>
      <c r="F25" s="69">
        <v>100.2615810915422</v>
      </c>
      <c r="G25" s="70">
        <v>99.790329449698916</v>
      </c>
      <c r="H25" s="117"/>
      <c r="I25" s="117"/>
      <c r="J25" s="118"/>
      <c r="K25" s="117"/>
      <c r="L25" s="117"/>
      <c r="M25" s="117"/>
      <c r="N25" s="117"/>
      <c r="O25" s="117"/>
      <c r="P25" s="117"/>
    </row>
    <row r="26" spans="1:18" ht="31.8" hidden="1" thickBot="1" x14ac:dyDescent="0.35">
      <c r="A26" s="65" t="s">
        <v>180</v>
      </c>
      <c r="B26" s="127"/>
      <c r="C26" s="128"/>
      <c r="D26" s="129"/>
      <c r="E26" s="84"/>
      <c r="F26" s="128"/>
      <c r="G26" s="84"/>
      <c r="H26" s="122"/>
      <c r="I26" s="122"/>
      <c r="J26" s="113"/>
      <c r="K26" s="122"/>
      <c r="L26" s="122"/>
      <c r="M26" s="122"/>
      <c r="N26" s="122"/>
      <c r="O26" s="122"/>
      <c r="P26" s="122"/>
      <c r="Q26" s="122"/>
      <c r="R26" s="122"/>
    </row>
    <row r="27" spans="1:18" ht="23.25" hidden="1" customHeight="1" x14ac:dyDescent="0.3">
      <c r="A27" s="52" t="s">
        <v>133</v>
      </c>
      <c r="B27" s="53">
        <v>92.838277105154091</v>
      </c>
      <c r="C27" s="54">
        <v>101.22650513295574</v>
      </c>
      <c r="D27" s="73">
        <v>103.29433914132372</v>
      </c>
      <c r="E27" s="55">
        <v>102.82359487107477</v>
      </c>
      <c r="F27" s="54">
        <v>103.29433914132372</v>
      </c>
      <c r="G27" s="55">
        <v>102.82359487107477</v>
      </c>
      <c r="H27" s="87"/>
      <c r="I27" s="87"/>
      <c r="J27" s="115"/>
      <c r="K27" s="87"/>
      <c r="L27" s="87"/>
      <c r="M27" s="87"/>
      <c r="N27" s="87"/>
      <c r="O27" s="87"/>
      <c r="P27" s="87"/>
      <c r="Q27" s="87"/>
      <c r="R27" s="87"/>
    </row>
    <row r="28" spans="1:18" ht="20.100000000000001" hidden="1" customHeight="1" x14ac:dyDescent="0.3">
      <c r="A28" s="56" t="s">
        <v>134</v>
      </c>
      <c r="B28" s="62">
        <v>90.351289652148054</v>
      </c>
      <c r="C28" s="63">
        <v>101.35456332398563</v>
      </c>
      <c r="D28" s="123">
        <v>104.05639363784769</v>
      </c>
      <c r="E28" s="64">
        <v>103.84908509731319</v>
      </c>
      <c r="F28" s="63">
        <v>104.05639363784769</v>
      </c>
      <c r="G28" s="64">
        <v>103.84908509731319</v>
      </c>
      <c r="H28" s="117"/>
      <c r="I28" s="117"/>
      <c r="J28" s="118"/>
      <c r="K28" s="117"/>
      <c r="L28" s="117"/>
      <c r="M28" s="117"/>
      <c r="N28" s="117"/>
      <c r="O28" s="117"/>
      <c r="P28" s="117"/>
      <c r="Q28" s="117"/>
      <c r="R28" s="117"/>
    </row>
    <row r="29" spans="1:18" ht="15" hidden="1" customHeight="1" x14ac:dyDescent="0.3">
      <c r="A29" s="66" t="s">
        <v>139</v>
      </c>
      <c r="B29" s="119"/>
      <c r="C29" s="120"/>
      <c r="D29" s="121"/>
      <c r="E29" s="130"/>
      <c r="F29" s="120"/>
      <c r="G29" s="130"/>
      <c r="H29" s="122"/>
      <c r="I29" s="122"/>
      <c r="J29" s="113"/>
      <c r="K29" s="122"/>
      <c r="L29" s="122"/>
      <c r="M29" s="122"/>
      <c r="N29" s="122"/>
      <c r="O29" s="122"/>
      <c r="P29" s="122"/>
    </row>
    <row r="30" spans="1:18" ht="23.25" hidden="1" customHeight="1" x14ac:dyDescent="0.3">
      <c r="A30" s="52" t="s">
        <v>133</v>
      </c>
      <c r="B30" s="53">
        <v>84.133878095681354</v>
      </c>
      <c r="C30" s="54">
        <v>101.26685021083325</v>
      </c>
      <c r="D30" s="73">
        <v>103.35159827920887</v>
      </c>
      <c r="E30" s="55">
        <v>103.05100000018798</v>
      </c>
      <c r="F30" s="54">
        <v>103.35159827920887</v>
      </c>
      <c r="G30" s="55">
        <v>103.05100000018798</v>
      </c>
      <c r="H30" s="87"/>
      <c r="I30" s="131"/>
      <c r="J30" s="115"/>
      <c r="K30" s="87"/>
      <c r="L30" s="87"/>
      <c r="M30" s="87"/>
      <c r="N30" s="87"/>
      <c r="O30" s="87"/>
      <c r="P30" s="87"/>
      <c r="Q30" s="87"/>
      <c r="R30" s="87"/>
    </row>
    <row r="31" spans="1:18" ht="20.100000000000001" hidden="1" customHeight="1" x14ac:dyDescent="0.3">
      <c r="A31" s="56" t="s">
        <v>134</v>
      </c>
      <c r="B31" s="62">
        <v>84.693473125600249</v>
      </c>
      <c r="C31" s="63">
        <v>101.02373732682418</v>
      </c>
      <c r="D31" s="123">
        <v>103.80260373593669</v>
      </c>
      <c r="E31" s="64">
        <v>103.54121502256615</v>
      </c>
      <c r="F31" s="63">
        <v>103.80260373593669</v>
      </c>
      <c r="G31" s="64">
        <v>103.54121502256615</v>
      </c>
      <c r="H31" s="117"/>
      <c r="I31" s="117"/>
      <c r="J31" s="118"/>
      <c r="K31" s="117"/>
      <c r="L31" s="117"/>
      <c r="M31" s="117"/>
      <c r="N31" s="117"/>
      <c r="O31" s="117"/>
      <c r="P31" s="117"/>
    </row>
    <row r="32" spans="1:18" ht="15" hidden="1" customHeight="1" x14ac:dyDescent="0.3">
      <c r="A32" s="66" t="s">
        <v>140</v>
      </c>
      <c r="B32" s="119"/>
      <c r="C32" s="120"/>
      <c r="D32" s="121"/>
      <c r="E32" s="130"/>
      <c r="F32" s="120"/>
      <c r="G32" s="130"/>
      <c r="H32" s="122"/>
      <c r="I32" s="122"/>
      <c r="J32" s="113"/>
      <c r="K32" s="122"/>
      <c r="L32" s="122"/>
      <c r="M32" s="122"/>
      <c r="N32" s="122"/>
      <c r="O32" s="122"/>
      <c r="P32" s="122"/>
    </row>
    <row r="33" spans="1:16" ht="23.25" hidden="1" customHeight="1" x14ac:dyDescent="0.3">
      <c r="A33" s="52" t="s">
        <v>133</v>
      </c>
      <c r="B33" s="53">
        <v>114.38365018809193</v>
      </c>
      <c r="C33" s="54">
        <v>101.12620023769614</v>
      </c>
      <c r="D33" s="73">
        <v>103.15100000000004</v>
      </c>
      <c r="E33" s="55">
        <v>102.25100000000005</v>
      </c>
      <c r="F33" s="54">
        <v>103.15100000000004</v>
      </c>
      <c r="G33" s="55">
        <v>102.25100000000005</v>
      </c>
      <c r="H33" s="87"/>
      <c r="I33" s="87"/>
      <c r="J33" s="115"/>
      <c r="K33" s="87"/>
      <c r="L33" s="87"/>
      <c r="M33" s="87"/>
      <c r="N33" s="87"/>
      <c r="O33" s="87"/>
      <c r="P33" s="87"/>
    </row>
    <row r="34" spans="1:16" ht="20.100000000000001" hidden="1" customHeight="1" x14ac:dyDescent="0.3">
      <c r="A34" s="56" t="s">
        <v>134</v>
      </c>
      <c r="B34" s="62">
        <v>118.16791006504982</v>
      </c>
      <c r="C34" s="63">
        <v>100.64925357460052</v>
      </c>
      <c r="D34" s="123">
        <v>103.41699339964646</v>
      </c>
      <c r="E34" s="64">
        <v>102.68443389635576</v>
      </c>
      <c r="F34" s="63">
        <v>103.41699339964646</v>
      </c>
      <c r="G34" s="64">
        <v>102.68443389635576</v>
      </c>
      <c r="H34" s="117"/>
      <c r="I34" s="117"/>
      <c r="J34" s="118"/>
      <c r="K34" s="117"/>
      <c r="L34" s="117"/>
      <c r="M34" s="117"/>
      <c r="N34" s="117"/>
      <c r="O34" s="117"/>
      <c r="P34" s="117"/>
    </row>
    <row r="35" spans="1:16" ht="15" hidden="1" customHeight="1" x14ac:dyDescent="0.3">
      <c r="A35" s="61" t="s">
        <v>181</v>
      </c>
      <c r="B35" s="78"/>
      <c r="C35" s="79"/>
      <c r="D35" s="132"/>
      <c r="E35" s="80"/>
      <c r="F35" s="79"/>
      <c r="G35" s="80"/>
      <c r="H35" s="122"/>
      <c r="I35" s="122"/>
      <c r="J35" s="113"/>
      <c r="K35" s="122"/>
      <c r="L35" s="122"/>
      <c r="M35" s="122"/>
      <c r="N35" s="122"/>
      <c r="O35" s="122"/>
      <c r="P35" s="122"/>
    </row>
    <row r="36" spans="1:16" ht="23.25" hidden="1" customHeight="1" x14ac:dyDescent="0.3">
      <c r="A36" s="52" t="s">
        <v>133</v>
      </c>
      <c r="B36" s="53">
        <v>112.45890594803998</v>
      </c>
      <c r="C36" s="54">
        <v>104.19346224760348</v>
      </c>
      <c r="D36" s="73">
        <v>104.02402801860515</v>
      </c>
      <c r="E36" s="55">
        <v>103.63178885550819</v>
      </c>
      <c r="F36" s="54">
        <v>104.02402801860515</v>
      </c>
      <c r="G36" s="55">
        <v>103.63178885550819</v>
      </c>
      <c r="H36" s="87"/>
      <c r="I36" s="87"/>
      <c r="J36" s="115"/>
      <c r="K36" s="87"/>
      <c r="L36" s="87"/>
      <c r="M36" s="87"/>
      <c r="N36" s="87"/>
      <c r="O36" s="87"/>
      <c r="P36" s="87"/>
    </row>
    <row r="37" spans="1:16" ht="20.100000000000001" hidden="1" customHeight="1" x14ac:dyDescent="0.3">
      <c r="A37" s="56" t="s">
        <v>134</v>
      </c>
      <c r="B37" s="62">
        <v>112.93959435623134</v>
      </c>
      <c r="C37" s="63">
        <v>104.4706978350012</v>
      </c>
      <c r="D37" s="123">
        <v>104.28904445313351</v>
      </c>
      <c r="E37" s="64">
        <v>103.9114088752215</v>
      </c>
      <c r="F37" s="63">
        <v>104.28904445313351</v>
      </c>
      <c r="G37" s="64">
        <v>103.9114088752215</v>
      </c>
      <c r="H37" s="117"/>
      <c r="I37" s="117"/>
      <c r="J37" s="118"/>
      <c r="K37" s="117"/>
      <c r="L37" s="117"/>
      <c r="M37" s="117"/>
      <c r="N37" s="117"/>
      <c r="O37" s="117"/>
      <c r="P37" s="117"/>
    </row>
    <row r="38" spans="1:16" ht="30.6" hidden="1" thickBot="1" x14ac:dyDescent="0.35">
      <c r="A38" s="66" t="s">
        <v>182</v>
      </c>
      <c r="B38" s="119"/>
      <c r="C38" s="120"/>
      <c r="D38" s="121"/>
      <c r="E38" s="130"/>
      <c r="F38" s="120"/>
      <c r="G38" s="130"/>
      <c r="H38" s="122"/>
      <c r="I38" s="122"/>
      <c r="J38" s="113"/>
      <c r="K38" s="122"/>
      <c r="L38" s="122"/>
      <c r="M38" s="122"/>
      <c r="N38" s="122"/>
      <c r="O38" s="122"/>
      <c r="P38" s="122"/>
    </row>
    <row r="39" spans="1:16" ht="21" hidden="1" customHeight="1" x14ac:dyDescent="0.3">
      <c r="A39" s="52" t="s">
        <v>133</v>
      </c>
      <c r="B39" s="53">
        <v>114.33940415666915</v>
      </c>
      <c r="C39" s="54">
        <v>104.83704546524095</v>
      </c>
      <c r="D39" s="73">
        <v>103.57907898703387</v>
      </c>
      <c r="E39" s="55">
        <v>103.26695871120887</v>
      </c>
      <c r="F39" s="54">
        <v>103.57907898703387</v>
      </c>
      <c r="G39" s="55">
        <v>103.26695871120887</v>
      </c>
      <c r="H39" s="87"/>
      <c r="I39" s="87"/>
      <c r="J39" s="115"/>
      <c r="K39" s="87"/>
      <c r="L39" s="87"/>
      <c r="M39" s="87"/>
      <c r="N39" s="87"/>
      <c r="O39" s="87"/>
      <c r="P39" s="87"/>
    </row>
    <row r="40" spans="1:16" ht="20.100000000000001" hidden="1" customHeight="1" x14ac:dyDescent="0.3">
      <c r="A40" s="56" t="s">
        <v>134</v>
      </c>
      <c r="B40" s="62">
        <v>114.72478644706889</v>
      </c>
      <c r="C40" s="63">
        <v>105.13736622481417</v>
      </c>
      <c r="D40" s="123">
        <v>104.07255445494457</v>
      </c>
      <c r="E40" s="64">
        <v>103.8061160277725</v>
      </c>
      <c r="F40" s="63">
        <v>104.07255445494457</v>
      </c>
      <c r="G40" s="64">
        <v>103.8061160277725</v>
      </c>
      <c r="H40" s="117"/>
      <c r="I40" s="117"/>
      <c r="J40" s="118"/>
      <c r="K40" s="117"/>
      <c r="L40" s="117"/>
      <c r="M40" s="117"/>
      <c r="N40" s="117"/>
      <c r="O40" s="117"/>
      <c r="P40" s="117"/>
    </row>
    <row r="41" spans="1:16" ht="45.6" hidden="1" thickBot="1" x14ac:dyDescent="0.35">
      <c r="A41" s="66" t="s">
        <v>141</v>
      </c>
      <c r="B41" s="119"/>
      <c r="C41" s="120"/>
      <c r="D41" s="121"/>
      <c r="E41" s="130"/>
      <c r="F41" s="120"/>
      <c r="G41" s="130"/>
      <c r="H41" s="122"/>
      <c r="I41" s="122"/>
      <c r="J41" s="113"/>
      <c r="K41" s="122"/>
      <c r="L41" s="122"/>
      <c r="M41" s="122"/>
      <c r="N41" s="122"/>
      <c r="O41" s="122"/>
      <c r="P41" s="122"/>
    </row>
    <row r="42" spans="1:16" ht="21" hidden="1" customHeight="1" x14ac:dyDescent="0.3">
      <c r="A42" s="52" t="s">
        <v>133</v>
      </c>
      <c r="B42" s="53">
        <v>117.20635186975024</v>
      </c>
      <c r="C42" s="54">
        <v>105.11937984949836</v>
      </c>
      <c r="D42" s="73">
        <v>102.84864623653162</v>
      </c>
      <c r="E42" s="55">
        <v>102.80554238733461</v>
      </c>
      <c r="F42" s="54">
        <v>102.84864623653162</v>
      </c>
      <c r="G42" s="55">
        <v>102.80554238733461</v>
      </c>
      <c r="H42" s="87"/>
      <c r="I42" s="87"/>
      <c r="J42" s="115"/>
      <c r="K42" s="87"/>
      <c r="L42" s="87"/>
      <c r="M42" s="87"/>
      <c r="N42" s="87"/>
      <c r="O42" s="87"/>
      <c r="P42" s="87"/>
    </row>
    <row r="43" spans="1:16" ht="20.100000000000001" hidden="1" customHeight="1" x14ac:dyDescent="0.3">
      <c r="A43" s="71" t="s">
        <v>134</v>
      </c>
      <c r="B43" s="62">
        <v>117.61727611460783</v>
      </c>
      <c r="C43" s="63">
        <v>105.40249287862669</v>
      </c>
      <c r="D43" s="123">
        <v>103.17585966880061</v>
      </c>
      <c r="E43" s="64">
        <v>103.27135929668256</v>
      </c>
      <c r="F43" s="63">
        <v>103.17585966880061</v>
      </c>
      <c r="G43" s="64">
        <v>103.27135929668256</v>
      </c>
      <c r="H43" s="117"/>
      <c r="I43" s="117"/>
      <c r="J43" s="118"/>
      <c r="K43" s="117"/>
      <c r="L43" s="117"/>
      <c r="M43" s="117"/>
      <c r="N43" s="117"/>
      <c r="O43" s="117"/>
      <c r="P43" s="117"/>
    </row>
    <row r="44" spans="1:16" ht="45.6" hidden="1" thickBot="1" x14ac:dyDescent="0.35">
      <c r="A44" s="66" t="s">
        <v>142</v>
      </c>
      <c r="B44" s="119"/>
      <c r="C44" s="120"/>
      <c r="D44" s="121"/>
      <c r="E44" s="130"/>
      <c r="F44" s="120"/>
      <c r="G44" s="130"/>
      <c r="H44" s="122"/>
      <c r="I44" s="122"/>
      <c r="J44" s="113"/>
      <c r="K44" s="122"/>
      <c r="L44" s="122"/>
      <c r="M44" s="122"/>
      <c r="N44" s="122"/>
      <c r="O44" s="122"/>
      <c r="P44" s="122"/>
    </row>
    <row r="45" spans="1:16" ht="21" hidden="1" customHeight="1" x14ac:dyDescent="0.3">
      <c r="A45" s="52" t="s">
        <v>133</v>
      </c>
      <c r="B45" s="53">
        <v>108.4096905449438</v>
      </c>
      <c r="C45" s="54">
        <v>102.04548397974702</v>
      </c>
      <c r="D45" s="73">
        <v>104.15337651700256</v>
      </c>
      <c r="E45" s="55">
        <v>104.00450000686779</v>
      </c>
      <c r="F45" s="54">
        <v>104.15337651700256</v>
      </c>
      <c r="G45" s="55">
        <v>104.00450000686779</v>
      </c>
      <c r="H45" s="87"/>
      <c r="I45" s="87"/>
      <c r="J45" s="115"/>
      <c r="K45" s="87"/>
      <c r="L45" s="87"/>
      <c r="M45" s="87"/>
      <c r="N45" s="87"/>
      <c r="O45" s="87"/>
      <c r="P45" s="87"/>
    </row>
    <row r="46" spans="1:16" ht="20.100000000000001" hidden="1" customHeight="1" x14ac:dyDescent="0.3">
      <c r="A46" s="67" t="s">
        <v>134</v>
      </c>
      <c r="B46" s="68">
        <v>112.84898992737628</v>
      </c>
      <c r="C46" s="69">
        <v>101.3787484081553</v>
      </c>
      <c r="D46" s="126">
        <v>104.45098775156086</v>
      </c>
      <c r="E46" s="70">
        <v>104.01861870739368</v>
      </c>
      <c r="F46" s="69">
        <v>104.45098775156086</v>
      </c>
      <c r="G46" s="70">
        <v>104.01861870739368</v>
      </c>
      <c r="H46" s="117"/>
      <c r="I46" s="117"/>
      <c r="J46" s="118"/>
      <c r="K46" s="117"/>
      <c r="L46" s="117"/>
      <c r="M46" s="117"/>
      <c r="N46" s="117"/>
      <c r="O46" s="117"/>
      <c r="P46" s="117"/>
    </row>
    <row r="47" spans="1:16" ht="16.2" hidden="1" thickBot="1" x14ac:dyDescent="0.35">
      <c r="A47" s="72" t="s">
        <v>143</v>
      </c>
      <c r="B47" s="127"/>
      <c r="C47" s="128"/>
      <c r="D47" s="129"/>
      <c r="E47" s="133"/>
      <c r="F47" s="128"/>
      <c r="G47" s="133"/>
      <c r="H47" s="122"/>
      <c r="I47" s="122"/>
      <c r="J47" s="113"/>
      <c r="K47" s="122"/>
      <c r="L47" s="122"/>
      <c r="M47" s="122"/>
      <c r="N47" s="122"/>
      <c r="O47" s="122"/>
      <c r="P47" s="122"/>
    </row>
    <row r="48" spans="1:16" ht="21" hidden="1" customHeight="1" x14ac:dyDescent="0.3">
      <c r="A48" s="52" t="s">
        <v>133</v>
      </c>
      <c r="B48" s="53">
        <v>110.10481658915181</v>
      </c>
      <c r="C48" s="54">
        <v>103.48723607371646</v>
      </c>
      <c r="D48" s="73">
        <v>103.15189634083299</v>
      </c>
      <c r="E48" s="55">
        <v>103.08740554632334</v>
      </c>
      <c r="F48" s="54">
        <v>103.15189634083299</v>
      </c>
      <c r="G48" s="55">
        <v>103.08740554632334</v>
      </c>
      <c r="H48" s="131"/>
      <c r="I48" s="87"/>
      <c r="J48" s="115"/>
      <c r="K48" s="131"/>
      <c r="L48" s="131"/>
      <c r="M48" s="131"/>
      <c r="N48" s="131"/>
      <c r="O48" s="131"/>
      <c r="P48" s="131"/>
    </row>
    <row r="49" spans="1:27" ht="20.100000000000001" hidden="1" customHeight="1" x14ac:dyDescent="0.3">
      <c r="A49" s="56" t="s">
        <v>134</v>
      </c>
      <c r="B49" s="62">
        <v>113.16096367249247</v>
      </c>
      <c r="C49" s="63">
        <v>103.90948045183464</v>
      </c>
      <c r="D49" s="123">
        <v>103.73566579524956</v>
      </c>
      <c r="E49" s="64">
        <v>103.53327926495868</v>
      </c>
      <c r="F49" s="63">
        <v>103.73566579524956</v>
      </c>
      <c r="G49" s="64">
        <v>103.53327926495868</v>
      </c>
      <c r="H49" s="117"/>
      <c r="I49" s="117"/>
      <c r="J49" s="118"/>
      <c r="K49" s="117"/>
      <c r="L49" s="117"/>
      <c r="M49" s="117"/>
      <c r="N49" s="117"/>
      <c r="O49" s="117"/>
      <c r="P49" s="117"/>
    </row>
    <row r="50" spans="1:27" ht="15" hidden="1" customHeight="1" x14ac:dyDescent="0.3">
      <c r="A50" s="66" t="s">
        <v>144</v>
      </c>
      <c r="B50" s="119"/>
      <c r="C50" s="120"/>
      <c r="D50" s="121"/>
      <c r="E50" s="130"/>
      <c r="F50" s="120"/>
      <c r="G50" s="130"/>
      <c r="H50" s="122"/>
      <c r="I50" s="122"/>
      <c r="J50" s="113"/>
      <c r="K50" s="122"/>
      <c r="L50" s="122"/>
      <c r="M50" s="122"/>
      <c r="N50" s="122"/>
      <c r="O50" s="122"/>
      <c r="P50" s="122"/>
    </row>
    <row r="51" spans="1:27" ht="21" hidden="1" customHeight="1" x14ac:dyDescent="0.3">
      <c r="A51" s="52" t="s">
        <v>133</v>
      </c>
      <c r="B51" s="53">
        <v>107.25844170280956</v>
      </c>
      <c r="C51" s="54">
        <v>99.691238579104109</v>
      </c>
      <c r="D51" s="73">
        <v>102.10000510735873</v>
      </c>
      <c r="E51" s="55">
        <v>101.56316690104623</v>
      </c>
      <c r="F51" s="54">
        <v>102.10000510735873</v>
      </c>
      <c r="G51" s="55">
        <v>101.56316690104623</v>
      </c>
      <c r="H51" s="87"/>
      <c r="I51" s="87"/>
      <c r="J51" s="115"/>
      <c r="K51" s="87"/>
      <c r="L51" s="87"/>
      <c r="M51" s="87"/>
      <c r="N51" s="87"/>
      <c r="O51" s="87"/>
      <c r="P51" s="87"/>
    </row>
    <row r="52" spans="1:27" ht="20.100000000000001" hidden="1" customHeight="1" x14ac:dyDescent="0.3">
      <c r="A52" s="71" t="s">
        <v>134</v>
      </c>
      <c r="B52" s="62">
        <v>106.40967720006766</v>
      </c>
      <c r="C52" s="63">
        <v>98.613438283487014</v>
      </c>
      <c r="D52" s="123">
        <v>101.75601572970601</v>
      </c>
      <c r="E52" s="64">
        <v>101.37290071417094</v>
      </c>
      <c r="F52" s="63">
        <v>101.75601572970601</v>
      </c>
      <c r="G52" s="64">
        <v>101.37290071417094</v>
      </c>
      <c r="H52" s="117"/>
      <c r="I52" s="117"/>
      <c r="J52" s="118"/>
      <c r="K52" s="117"/>
      <c r="L52" s="117"/>
      <c r="M52" s="117"/>
      <c r="N52" s="117"/>
      <c r="O52" s="117"/>
      <c r="P52" s="117"/>
      <c r="Q52" s="117"/>
      <c r="R52" s="117"/>
      <c r="S52" s="134"/>
      <c r="T52" s="134"/>
      <c r="U52" s="134"/>
      <c r="V52" s="134"/>
      <c r="W52" s="134"/>
      <c r="X52" s="134"/>
      <c r="Y52" s="134"/>
      <c r="Z52" s="134"/>
      <c r="AA52" s="134"/>
    </row>
    <row r="53" spans="1:27" ht="60.6" hidden="1" thickBot="1" x14ac:dyDescent="0.35">
      <c r="A53" s="66" t="s">
        <v>145</v>
      </c>
      <c r="B53" s="119"/>
      <c r="C53" s="120"/>
      <c r="D53" s="121"/>
      <c r="E53" s="130"/>
      <c r="F53" s="120"/>
      <c r="G53" s="130"/>
      <c r="H53" s="122"/>
      <c r="I53" s="122"/>
      <c r="J53" s="113"/>
      <c r="K53" s="122"/>
      <c r="L53" s="122"/>
      <c r="M53" s="122"/>
      <c r="N53" s="122"/>
      <c r="O53" s="122"/>
      <c r="P53" s="122"/>
    </row>
    <row r="54" spans="1:27" ht="21" hidden="1" customHeight="1" x14ac:dyDescent="0.3">
      <c r="A54" s="52" t="s">
        <v>133</v>
      </c>
      <c r="B54" s="53">
        <v>118.08566970074503</v>
      </c>
      <c r="C54" s="54">
        <v>105.05104012101101</v>
      </c>
      <c r="D54" s="73">
        <v>104.54451562530804</v>
      </c>
      <c r="E54" s="55">
        <v>104.15100000000059</v>
      </c>
      <c r="F54" s="54">
        <v>104.54451562530804</v>
      </c>
      <c r="G54" s="55">
        <v>104.15100000000059</v>
      </c>
      <c r="H54" s="87"/>
      <c r="I54" s="87"/>
      <c r="J54" s="115"/>
      <c r="K54" s="87"/>
      <c r="L54" s="87"/>
      <c r="M54" s="87"/>
      <c r="N54" s="87"/>
      <c r="O54" s="87"/>
      <c r="P54" s="87"/>
      <c r="Q54" s="87"/>
      <c r="R54" s="87"/>
    </row>
    <row r="55" spans="1:27" ht="20.100000000000001" hidden="1" customHeight="1" x14ac:dyDescent="0.3">
      <c r="A55" s="56" t="s">
        <v>134</v>
      </c>
      <c r="B55" s="62">
        <v>120.75508924767502</v>
      </c>
      <c r="C55" s="63">
        <v>105.50965016824587</v>
      </c>
      <c r="D55" s="123">
        <v>104.76311291427977</v>
      </c>
      <c r="E55" s="64">
        <v>104.59806669119092</v>
      </c>
      <c r="F55" s="63">
        <v>104.76311291427977</v>
      </c>
      <c r="G55" s="64">
        <v>104.59806669119092</v>
      </c>
      <c r="H55" s="117"/>
      <c r="I55" s="117"/>
      <c r="J55" s="118"/>
      <c r="K55" s="117"/>
      <c r="L55" s="117"/>
      <c r="M55" s="117"/>
      <c r="N55" s="117"/>
      <c r="O55" s="117"/>
      <c r="P55" s="117"/>
    </row>
    <row r="56" spans="1:27" ht="16.2" hidden="1" thickBot="1" x14ac:dyDescent="0.35">
      <c r="A56" s="66" t="s">
        <v>146</v>
      </c>
      <c r="B56" s="119"/>
      <c r="C56" s="120"/>
      <c r="D56" s="121"/>
      <c r="E56" s="130"/>
      <c r="F56" s="120"/>
      <c r="G56" s="130"/>
      <c r="H56" s="122"/>
      <c r="I56" s="122"/>
      <c r="J56" s="113"/>
      <c r="K56" s="122"/>
      <c r="L56" s="122"/>
      <c r="M56" s="122"/>
      <c r="N56" s="122"/>
      <c r="O56" s="122"/>
      <c r="P56" s="122"/>
    </row>
    <row r="57" spans="1:27" ht="21" hidden="1" customHeight="1" x14ac:dyDescent="0.3">
      <c r="A57" s="52" t="s">
        <v>133</v>
      </c>
      <c r="B57" s="53">
        <v>119.13832098414009</v>
      </c>
      <c r="C57" s="54">
        <v>104.57711122851623</v>
      </c>
      <c r="D57" s="73">
        <v>104.14172031119122</v>
      </c>
      <c r="E57" s="55">
        <v>104.05099999999993</v>
      </c>
      <c r="F57" s="54">
        <v>104.14172031119122</v>
      </c>
      <c r="G57" s="55">
        <v>104.05099999999993</v>
      </c>
      <c r="H57" s="87"/>
      <c r="I57" s="87"/>
      <c r="J57" s="115"/>
      <c r="K57" s="87"/>
      <c r="L57" s="87"/>
      <c r="M57" s="87"/>
      <c r="N57" s="87"/>
      <c r="O57" s="87"/>
      <c r="P57" s="87"/>
    </row>
    <row r="58" spans="1:27" ht="20.100000000000001" hidden="1" customHeight="1" x14ac:dyDescent="0.3">
      <c r="A58" s="56" t="s">
        <v>134</v>
      </c>
      <c r="B58" s="62">
        <v>122.949835618324</v>
      </c>
      <c r="C58" s="63">
        <v>105.20145024751517</v>
      </c>
      <c r="D58" s="123">
        <v>104.41324527192901</v>
      </c>
      <c r="E58" s="64">
        <v>104.42345538763334</v>
      </c>
      <c r="F58" s="63">
        <v>104.41324527192901</v>
      </c>
      <c r="G58" s="64">
        <v>104.42345538763334</v>
      </c>
      <c r="H58" s="117"/>
      <c r="I58" s="117"/>
      <c r="J58" s="118"/>
      <c r="K58" s="117"/>
      <c r="L58" s="117"/>
      <c r="M58" s="117"/>
      <c r="N58" s="117"/>
      <c r="O58" s="117"/>
      <c r="P58" s="117"/>
    </row>
    <row r="59" spans="1:27" ht="30.6" hidden="1" thickBot="1" x14ac:dyDescent="0.35">
      <c r="A59" s="66" t="s">
        <v>183</v>
      </c>
      <c r="B59" s="119"/>
      <c r="C59" s="120"/>
      <c r="D59" s="121"/>
      <c r="E59" s="130"/>
      <c r="F59" s="120"/>
      <c r="G59" s="130"/>
      <c r="H59" s="122"/>
      <c r="I59" s="122"/>
      <c r="J59" s="113"/>
      <c r="K59" s="122"/>
      <c r="L59" s="122"/>
      <c r="M59" s="122"/>
      <c r="N59" s="122"/>
      <c r="O59" s="122"/>
      <c r="P59" s="122"/>
    </row>
    <row r="60" spans="1:27" ht="21" hidden="1" customHeight="1" x14ac:dyDescent="0.3">
      <c r="A60" s="52" t="s">
        <v>133</v>
      </c>
      <c r="B60" s="53">
        <v>103.12413625146037</v>
      </c>
      <c r="C60" s="54">
        <v>105.29718052512915</v>
      </c>
      <c r="D60" s="73">
        <v>104.1131721389184</v>
      </c>
      <c r="E60" s="55">
        <v>103.15177570308032</v>
      </c>
      <c r="F60" s="54">
        <v>104.1131721389184</v>
      </c>
      <c r="G60" s="55">
        <v>103.15177570308032</v>
      </c>
      <c r="H60" s="87"/>
      <c r="I60" s="87"/>
      <c r="J60" s="115"/>
      <c r="K60" s="87"/>
      <c r="L60" s="87"/>
      <c r="M60" s="87"/>
      <c r="N60" s="87"/>
      <c r="O60" s="87"/>
      <c r="P60" s="87"/>
    </row>
    <row r="61" spans="1:27" ht="15" hidden="1" customHeight="1" x14ac:dyDescent="0.3">
      <c r="A61" s="56" t="s">
        <v>134</v>
      </c>
      <c r="B61" s="62">
        <v>101.20876011810225</v>
      </c>
      <c r="C61" s="63">
        <v>104.91644070260023</v>
      </c>
      <c r="D61" s="123">
        <v>103.88710808590524</v>
      </c>
      <c r="E61" s="64">
        <v>102.9595781090128</v>
      </c>
      <c r="F61" s="63">
        <v>103.88710808590524</v>
      </c>
      <c r="G61" s="64">
        <v>102.9595781090128</v>
      </c>
      <c r="H61" s="117"/>
      <c r="I61" s="117"/>
      <c r="J61" s="118"/>
      <c r="K61" s="117"/>
      <c r="L61" s="117"/>
      <c r="M61" s="117"/>
      <c r="N61" s="117"/>
      <c r="O61" s="117"/>
      <c r="P61" s="117"/>
    </row>
    <row r="62" spans="1:27" ht="30.6" hidden="1" thickBot="1" x14ac:dyDescent="0.35">
      <c r="A62" s="66" t="s">
        <v>147</v>
      </c>
      <c r="B62" s="119"/>
      <c r="C62" s="120"/>
      <c r="D62" s="121"/>
      <c r="E62" s="130"/>
      <c r="F62" s="120"/>
      <c r="G62" s="130"/>
      <c r="H62" s="122"/>
      <c r="I62" s="122"/>
      <c r="J62" s="113"/>
      <c r="K62" s="122"/>
      <c r="L62" s="122"/>
      <c r="M62" s="122"/>
      <c r="N62" s="122"/>
      <c r="O62" s="122"/>
      <c r="P62" s="122"/>
    </row>
    <row r="63" spans="1:27" ht="21" hidden="1" customHeight="1" x14ac:dyDescent="0.3">
      <c r="A63" s="52" t="s">
        <v>133</v>
      </c>
      <c r="B63" s="53">
        <v>108.42192122631941</v>
      </c>
      <c r="C63" s="54">
        <v>102.37386867918829</v>
      </c>
      <c r="D63" s="73">
        <v>104.00410570878624</v>
      </c>
      <c r="E63" s="55">
        <v>104.15100023097818</v>
      </c>
      <c r="F63" s="54">
        <v>104.00410570878624</v>
      </c>
      <c r="G63" s="55">
        <v>104.15100023097818</v>
      </c>
      <c r="H63" s="87"/>
      <c r="I63" s="87"/>
      <c r="J63" s="115"/>
      <c r="K63" s="131"/>
      <c r="L63" s="87"/>
      <c r="M63" s="87"/>
      <c r="N63" s="131"/>
      <c r="O63" s="87"/>
      <c r="P63" s="87"/>
    </row>
    <row r="64" spans="1:27" ht="20.100000000000001" hidden="1" customHeight="1" x14ac:dyDescent="0.3">
      <c r="A64" s="56" t="s">
        <v>134</v>
      </c>
      <c r="B64" s="62">
        <v>109.22834610380588</v>
      </c>
      <c r="C64" s="63">
        <v>102.71485359953022</v>
      </c>
      <c r="D64" s="123">
        <v>104.316850107139</v>
      </c>
      <c r="E64" s="64">
        <v>104.54203985527136</v>
      </c>
      <c r="F64" s="63">
        <v>104.316850107139</v>
      </c>
      <c r="G64" s="64">
        <v>104.54203985527136</v>
      </c>
      <c r="H64" s="85"/>
      <c r="I64" s="85"/>
      <c r="J64" s="118"/>
      <c r="K64" s="85"/>
      <c r="L64" s="85"/>
      <c r="M64" s="85"/>
      <c r="N64" s="85"/>
      <c r="O64" s="85"/>
      <c r="P64" s="85"/>
    </row>
    <row r="65" spans="1:16" ht="30.6" hidden="1" thickBot="1" x14ac:dyDescent="0.35">
      <c r="A65" s="66" t="s">
        <v>148</v>
      </c>
      <c r="B65" s="119"/>
      <c r="C65" s="120"/>
      <c r="D65" s="121"/>
      <c r="E65" s="130"/>
      <c r="F65" s="120"/>
      <c r="G65" s="130"/>
      <c r="H65" s="122"/>
      <c r="I65" s="122"/>
      <c r="J65" s="113"/>
      <c r="K65" s="122"/>
      <c r="L65" s="122"/>
      <c r="M65" s="122"/>
      <c r="N65" s="122"/>
      <c r="O65" s="122"/>
      <c r="P65" s="122"/>
    </row>
    <row r="66" spans="1:16" ht="21" hidden="1" customHeight="1" x14ac:dyDescent="0.3">
      <c r="A66" s="52" t="s">
        <v>133</v>
      </c>
      <c r="B66" s="53">
        <v>116.18683037700413</v>
      </c>
      <c r="C66" s="54">
        <v>104.10708039622843</v>
      </c>
      <c r="D66" s="73">
        <v>104.12769223252126</v>
      </c>
      <c r="E66" s="55">
        <v>104.15099987403352</v>
      </c>
      <c r="F66" s="54">
        <v>104.12769223252126</v>
      </c>
      <c r="G66" s="55">
        <v>104.15099987403352</v>
      </c>
      <c r="H66" s="87"/>
      <c r="I66" s="87"/>
      <c r="J66" s="115"/>
      <c r="K66" s="87"/>
      <c r="L66" s="87"/>
      <c r="M66" s="87"/>
      <c r="N66" s="87"/>
      <c r="O66" s="87"/>
      <c r="P66" s="87"/>
    </row>
    <row r="67" spans="1:16" ht="20.100000000000001" hidden="1" customHeight="1" x14ac:dyDescent="0.3">
      <c r="A67" s="67" t="s">
        <v>134</v>
      </c>
      <c r="B67" s="68">
        <v>118.0352217977122</v>
      </c>
      <c r="C67" s="69">
        <v>103.69553781132407</v>
      </c>
      <c r="D67" s="126">
        <v>103.8669398444955</v>
      </c>
      <c r="E67" s="70">
        <v>103.96678753249915</v>
      </c>
      <c r="F67" s="69">
        <v>103.8669398444955</v>
      </c>
      <c r="G67" s="70">
        <v>103.96678753249915</v>
      </c>
      <c r="H67" s="85"/>
      <c r="I67" s="85"/>
      <c r="J67" s="118"/>
      <c r="K67" s="85"/>
      <c r="L67" s="85"/>
      <c r="M67" s="85"/>
      <c r="N67" s="85"/>
      <c r="O67" s="85"/>
      <c r="P67" s="85"/>
    </row>
    <row r="68" spans="1:16" ht="16.2" hidden="1" thickBot="1" x14ac:dyDescent="0.35">
      <c r="A68" s="72" t="s">
        <v>149</v>
      </c>
      <c r="B68" s="127"/>
      <c r="C68" s="128"/>
      <c r="D68" s="129"/>
      <c r="E68" s="133"/>
      <c r="F68" s="128"/>
      <c r="G68" s="133"/>
      <c r="H68" s="122"/>
      <c r="I68" s="122"/>
      <c r="J68" s="113"/>
      <c r="K68" s="122"/>
      <c r="L68" s="122"/>
      <c r="M68" s="122"/>
      <c r="N68" s="122"/>
      <c r="O68" s="122"/>
      <c r="P68" s="122"/>
    </row>
    <row r="69" spans="1:16" ht="21" hidden="1" customHeight="1" x14ac:dyDescent="0.3">
      <c r="A69" s="52" t="s">
        <v>133</v>
      </c>
      <c r="B69" s="53">
        <v>115.34080743269035</v>
      </c>
      <c r="C69" s="54">
        <v>107.05117129538199</v>
      </c>
      <c r="D69" s="73">
        <v>105.65532323139178</v>
      </c>
      <c r="E69" s="55">
        <v>105.15100005049285</v>
      </c>
      <c r="F69" s="54">
        <v>105.65532323139178</v>
      </c>
      <c r="G69" s="55">
        <v>105.15100005049285</v>
      </c>
      <c r="H69" s="87"/>
      <c r="I69" s="87"/>
      <c r="J69" s="115"/>
      <c r="K69" s="87"/>
      <c r="L69" s="87"/>
      <c r="M69" s="87"/>
      <c r="N69" s="87"/>
      <c r="O69" s="131"/>
      <c r="P69" s="87"/>
    </row>
    <row r="70" spans="1:16" ht="20.100000000000001" hidden="1" customHeight="1" x14ac:dyDescent="0.3">
      <c r="A70" s="56" t="s">
        <v>134</v>
      </c>
      <c r="B70" s="62">
        <v>116.25152135267152</v>
      </c>
      <c r="C70" s="63">
        <v>107.60001102929569</v>
      </c>
      <c r="D70" s="123">
        <v>106.23867024917534</v>
      </c>
      <c r="E70" s="64">
        <v>105.68472852948585</v>
      </c>
      <c r="F70" s="63">
        <v>106.23867024917534</v>
      </c>
      <c r="G70" s="64">
        <v>105.68472852948585</v>
      </c>
      <c r="H70" s="85"/>
      <c r="I70" s="85"/>
      <c r="J70" s="118"/>
      <c r="K70" s="85"/>
      <c r="L70" s="85"/>
      <c r="M70" s="85"/>
      <c r="N70" s="85"/>
      <c r="O70" s="85"/>
      <c r="P70" s="85"/>
    </row>
    <row r="71" spans="1:16" ht="18.75" hidden="1" customHeight="1" x14ac:dyDescent="0.3">
      <c r="A71" s="66" t="s">
        <v>150</v>
      </c>
      <c r="B71" s="119"/>
      <c r="C71" s="120"/>
      <c r="D71" s="121"/>
      <c r="E71" s="130"/>
      <c r="F71" s="120"/>
      <c r="G71" s="130"/>
      <c r="H71" s="135"/>
      <c r="I71" s="135"/>
      <c r="J71" s="125"/>
      <c r="K71" s="135"/>
      <c r="L71" s="135"/>
      <c r="M71" s="135"/>
      <c r="N71" s="135"/>
      <c r="O71" s="135"/>
      <c r="P71" s="135"/>
    </row>
    <row r="72" spans="1:16" ht="21" hidden="1" customHeight="1" x14ac:dyDescent="0.3">
      <c r="A72" s="52" t="s">
        <v>133</v>
      </c>
      <c r="B72" s="136">
        <v>113.85523521101186</v>
      </c>
      <c r="C72" s="74">
        <v>104.52731124773204</v>
      </c>
      <c r="D72" s="137">
        <v>103.95111245465007</v>
      </c>
      <c r="E72" s="75">
        <v>103.95099998142841</v>
      </c>
      <c r="F72" s="74">
        <v>103.95111245465007</v>
      </c>
      <c r="G72" s="75">
        <v>103.95099998142841</v>
      </c>
      <c r="H72" s="87"/>
      <c r="I72" s="87"/>
      <c r="J72" s="115"/>
      <c r="K72" s="87"/>
      <c r="L72" s="131"/>
      <c r="M72" s="131"/>
      <c r="N72" s="131"/>
      <c r="O72" s="131"/>
      <c r="P72" s="131"/>
    </row>
    <row r="73" spans="1:16" ht="31.8" hidden="1" thickBot="1" x14ac:dyDescent="0.35">
      <c r="A73" s="61" t="s">
        <v>151</v>
      </c>
      <c r="B73" s="78"/>
      <c r="C73" s="79"/>
      <c r="D73" s="132"/>
      <c r="E73" s="80"/>
      <c r="F73" s="79"/>
      <c r="G73" s="80"/>
      <c r="H73" s="138"/>
      <c r="I73" s="138"/>
      <c r="J73" s="139"/>
      <c r="K73" s="138"/>
      <c r="L73" s="138"/>
      <c r="M73" s="138"/>
      <c r="N73" s="138"/>
      <c r="O73" s="138"/>
      <c r="P73" s="138"/>
    </row>
    <row r="74" spans="1:16" ht="21" hidden="1" customHeight="1" x14ac:dyDescent="0.3">
      <c r="A74" s="52" t="s">
        <v>133</v>
      </c>
      <c r="B74" s="53">
        <v>104.9911020148153</v>
      </c>
      <c r="C74" s="54">
        <v>107.45099999999998</v>
      </c>
      <c r="D74" s="73">
        <v>105.45099995814842</v>
      </c>
      <c r="E74" s="55">
        <v>104.95099995081468</v>
      </c>
      <c r="F74" s="54">
        <v>105.45099995814842</v>
      </c>
      <c r="G74" s="55">
        <v>104.95099995081468</v>
      </c>
      <c r="H74" s="87"/>
      <c r="I74" s="87"/>
      <c r="J74" s="115"/>
      <c r="K74" s="87"/>
      <c r="L74" s="87"/>
      <c r="M74" s="87"/>
      <c r="N74" s="87"/>
      <c r="O74" s="87"/>
      <c r="P74" s="87"/>
    </row>
    <row r="75" spans="1:16" ht="20.100000000000001" hidden="1" customHeight="1" x14ac:dyDescent="0.3">
      <c r="A75" s="76" t="s">
        <v>152</v>
      </c>
      <c r="B75" s="62">
        <v>104.46149072774142</v>
      </c>
      <c r="C75" s="63">
        <v>108.04556326020811</v>
      </c>
      <c r="D75" s="123">
        <v>105.62723481591345</v>
      </c>
      <c r="E75" s="64">
        <v>105.21434211133575</v>
      </c>
      <c r="F75" s="63">
        <v>105.62723481591345</v>
      </c>
      <c r="G75" s="64">
        <v>105.21434211133575</v>
      </c>
      <c r="H75" s="117"/>
      <c r="I75" s="117"/>
      <c r="J75" s="118"/>
      <c r="K75" s="117"/>
      <c r="L75" s="117"/>
      <c r="M75" s="117"/>
      <c r="N75" s="117"/>
      <c r="O75" s="117"/>
      <c r="P75" s="117"/>
    </row>
    <row r="76" spans="1:16" ht="31.8" hidden="1" thickBot="1" x14ac:dyDescent="0.35">
      <c r="A76" s="61" t="s">
        <v>153</v>
      </c>
      <c r="B76" s="78"/>
      <c r="C76" s="79"/>
      <c r="D76" s="132"/>
      <c r="E76" s="80"/>
      <c r="F76" s="79"/>
      <c r="G76" s="80"/>
      <c r="H76" s="122"/>
      <c r="I76" s="122"/>
      <c r="J76" s="113"/>
      <c r="K76" s="122"/>
      <c r="L76" s="122"/>
      <c r="M76" s="122"/>
      <c r="N76" s="122"/>
      <c r="O76" s="122"/>
      <c r="P76" s="122"/>
    </row>
    <row r="77" spans="1:16" ht="21" hidden="1" customHeight="1" x14ac:dyDescent="0.3">
      <c r="A77" s="52" t="s">
        <v>133</v>
      </c>
      <c r="B77" s="53">
        <v>104.21209979346648</v>
      </c>
      <c r="C77" s="54">
        <v>104.34113947657274</v>
      </c>
      <c r="D77" s="73">
        <v>104.11348832374388</v>
      </c>
      <c r="E77" s="55">
        <v>103.95100000000006</v>
      </c>
      <c r="F77" s="54">
        <v>104.11348832374388</v>
      </c>
      <c r="G77" s="55">
        <v>103.95100000000006</v>
      </c>
      <c r="H77" s="140"/>
      <c r="I77" s="87"/>
      <c r="J77" s="115"/>
      <c r="K77" s="87"/>
      <c r="L77" s="87"/>
      <c r="M77" s="87"/>
      <c r="N77" s="87"/>
      <c r="O77" s="87"/>
      <c r="P77" s="87"/>
    </row>
    <row r="78" spans="1:16" ht="20.100000000000001" hidden="1" customHeight="1" x14ac:dyDescent="0.3">
      <c r="A78" s="56" t="s">
        <v>134</v>
      </c>
      <c r="B78" s="57">
        <v>103.60173710837206</v>
      </c>
      <c r="C78" s="58">
        <v>104.00835304787212</v>
      </c>
      <c r="D78" s="116">
        <v>104.10581723942416</v>
      </c>
      <c r="E78" s="59">
        <v>104.01928628065524</v>
      </c>
      <c r="F78" s="58">
        <v>104.10581723942416</v>
      </c>
      <c r="G78" s="59">
        <v>104.01928628065524</v>
      </c>
      <c r="H78" s="85"/>
      <c r="I78" s="117"/>
      <c r="J78" s="118"/>
      <c r="K78" s="117"/>
      <c r="L78" s="117"/>
      <c r="M78" s="117"/>
      <c r="N78" s="117"/>
      <c r="O78" s="117"/>
      <c r="P78" s="117"/>
    </row>
    <row r="79" spans="1:16" ht="25.5" hidden="1" customHeight="1" x14ac:dyDescent="0.3">
      <c r="A79" s="61" t="s">
        <v>154</v>
      </c>
      <c r="B79" s="78"/>
      <c r="C79" s="79"/>
      <c r="D79" s="132"/>
      <c r="E79" s="80"/>
      <c r="F79" s="79"/>
      <c r="G79" s="80"/>
      <c r="H79" s="141"/>
      <c r="I79" s="141"/>
      <c r="J79" s="142"/>
      <c r="K79" s="143"/>
      <c r="L79" s="143"/>
      <c r="M79" s="143"/>
      <c r="N79" s="143"/>
      <c r="O79" s="143"/>
      <c r="P79" s="143"/>
    </row>
    <row r="80" spans="1:16" ht="21" hidden="1" customHeight="1" x14ac:dyDescent="0.3">
      <c r="A80" s="52" t="s">
        <v>133</v>
      </c>
      <c r="B80" s="53">
        <v>109.28191939941999</v>
      </c>
      <c r="C80" s="54">
        <v>105.00220220677102</v>
      </c>
      <c r="D80" s="73">
        <v>104.0701147696584</v>
      </c>
      <c r="E80" s="55">
        <v>103.98752248618084</v>
      </c>
      <c r="F80" s="54">
        <v>104.0701147696584</v>
      </c>
      <c r="G80" s="55">
        <v>103.98752248618084</v>
      </c>
      <c r="H80" s="144"/>
      <c r="I80" s="145"/>
      <c r="J80" s="146"/>
      <c r="K80" s="147"/>
      <c r="L80" s="144"/>
      <c r="M80" s="144"/>
      <c r="N80" s="144"/>
      <c r="O80" s="144"/>
      <c r="P80" s="144"/>
    </row>
    <row r="81" spans="1:29" ht="15" hidden="1" customHeight="1" x14ac:dyDescent="0.3">
      <c r="A81" s="61" t="s">
        <v>155</v>
      </c>
      <c r="B81" s="78"/>
      <c r="C81" s="79"/>
      <c r="D81" s="132"/>
      <c r="E81" s="80"/>
      <c r="F81" s="79"/>
      <c r="G81" s="80"/>
      <c r="H81" s="141"/>
      <c r="I81" s="141"/>
      <c r="J81" s="142"/>
      <c r="K81" s="143"/>
      <c r="L81" s="143"/>
      <c r="M81" s="143"/>
      <c r="N81" s="143"/>
      <c r="O81" s="143"/>
      <c r="P81" s="143"/>
    </row>
    <row r="82" spans="1:29" ht="21" hidden="1" customHeight="1" x14ac:dyDescent="0.3">
      <c r="A82" s="52" t="s">
        <v>133</v>
      </c>
      <c r="B82" s="53">
        <v>110.17662720966545</v>
      </c>
      <c r="C82" s="54">
        <v>104.7195412892534</v>
      </c>
      <c r="D82" s="73">
        <v>103.88897696279764</v>
      </c>
      <c r="E82" s="55">
        <v>103.85645107497641</v>
      </c>
      <c r="F82" s="54">
        <v>103.88897696279764</v>
      </c>
      <c r="G82" s="55">
        <v>103.85645107497641</v>
      </c>
      <c r="H82" s="144"/>
      <c r="I82" s="145"/>
      <c r="J82" s="146"/>
      <c r="K82" s="147"/>
      <c r="L82" s="144"/>
      <c r="M82" s="144"/>
      <c r="N82" s="144"/>
      <c r="O82" s="144"/>
      <c r="P82" s="144"/>
    </row>
    <row r="83" spans="1:29" ht="15" hidden="1" customHeight="1" x14ac:dyDescent="0.3">
      <c r="A83" s="61" t="s">
        <v>156</v>
      </c>
      <c r="B83" s="78"/>
      <c r="C83" s="79"/>
      <c r="D83" s="132"/>
      <c r="E83" s="80"/>
      <c r="F83" s="79"/>
      <c r="G83" s="80"/>
      <c r="H83" s="141"/>
      <c r="I83" s="141"/>
      <c r="J83" s="142"/>
      <c r="K83" s="143"/>
      <c r="L83" s="143"/>
      <c r="M83" s="143"/>
      <c r="N83" s="143"/>
      <c r="O83" s="143"/>
      <c r="P83" s="143"/>
    </row>
    <row r="84" spans="1:29" ht="21" hidden="1" customHeight="1" x14ac:dyDescent="0.3">
      <c r="A84" s="52" t="s">
        <v>133</v>
      </c>
      <c r="B84" s="53">
        <v>108.14320036819849</v>
      </c>
      <c r="C84" s="54">
        <v>105.36195246542978</v>
      </c>
      <c r="D84" s="73">
        <v>104.30065379657208</v>
      </c>
      <c r="E84" s="55">
        <v>104.15434064589557</v>
      </c>
      <c r="F84" s="54">
        <v>104.30065379657208</v>
      </c>
      <c r="G84" s="55">
        <v>104.15434064589557</v>
      </c>
      <c r="H84" s="144"/>
      <c r="I84" s="145"/>
      <c r="J84" s="146"/>
      <c r="K84" s="147"/>
      <c r="L84" s="144"/>
      <c r="M84" s="144"/>
      <c r="N84" s="144"/>
      <c r="O84" s="144"/>
      <c r="P84" s="144"/>
    </row>
    <row r="85" spans="1:29" ht="31.5" hidden="1" customHeight="1" x14ac:dyDescent="0.3">
      <c r="A85" s="77" t="s">
        <v>157</v>
      </c>
      <c r="B85" s="62">
        <v>107.56960802576063</v>
      </c>
      <c r="C85" s="63">
        <v>105.82844888294115</v>
      </c>
      <c r="D85" s="123">
        <v>104.36413451433799</v>
      </c>
      <c r="E85" s="64">
        <v>104.2505923038217</v>
      </c>
      <c r="F85" s="63">
        <v>104.36413451433799</v>
      </c>
      <c r="G85" s="64">
        <v>104.2505923038217</v>
      </c>
      <c r="H85" s="148"/>
      <c r="I85" s="148"/>
      <c r="J85" s="149"/>
      <c r="K85" s="148"/>
      <c r="L85" s="148"/>
      <c r="M85" s="148"/>
      <c r="N85" s="148"/>
      <c r="O85" s="148"/>
      <c r="P85" s="150"/>
      <c r="Q85" s="151"/>
      <c r="R85" s="151"/>
    </row>
    <row r="86" spans="1:29" ht="19.5" hidden="1" customHeight="1" x14ac:dyDescent="0.3">
      <c r="A86" s="61" t="s">
        <v>158</v>
      </c>
      <c r="B86" s="78"/>
      <c r="C86" s="79"/>
      <c r="D86" s="132"/>
      <c r="E86" s="80"/>
      <c r="F86" s="79"/>
      <c r="G86" s="80"/>
      <c r="H86" s="141"/>
      <c r="I86" s="141"/>
      <c r="J86" s="142"/>
      <c r="K86" s="143"/>
      <c r="L86" s="143"/>
      <c r="M86" s="143"/>
      <c r="N86" s="143"/>
      <c r="O86" s="143"/>
      <c r="P86" s="143"/>
      <c r="Q86" s="143"/>
      <c r="R86" s="143"/>
    </row>
    <row r="87" spans="1:29" ht="21" hidden="1" customHeight="1" x14ac:dyDescent="0.3">
      <c r="A87" s="52" t="s">
        <v>159</v>
      </c>
      <c r="B87" s="53">
        <v>115.18053914107367</v>
      </c>
      <c r="C87" s="54">
        <v>105.92017714108751</v>
      </c>
      <c r="D87" s="73">
        <v>105.1042482818745</v>
      </c>
      <c r="E87" s="55">
        <v>104.5591135307737</v>
      </c>
      <c r="F87" s="54">
        <v>105.1042482818745</v>
      </c>
      <c r="G87" s="55">
        <v>104.5591135307737</v>
      </c>
      <c r="H87" s="144"/>
      <c r="I87" s="152"/>
      <c r="J87" s="146"/>
      <c r="K87" s="147"/>
      <c r="L87" s="144"/>
      <c r="M87" s="144"/>
      <c r="N87" s="144"/>
      <c r="O87" s="144"/>
      <c r="P87" s="144"/>
    </row>
    <row r="88" spans="1:29" ht="20.100000000000001" hidden="1" customHeight="1" x14ac:dyDescent="0.3">
      <c r="A88" s="81" t="s">
        <v>160</v>
      </c>
      <c r="B88" s="57">
        <v>115.36725371189522</v>
      </c>
      <c r="C88" s="58">
        <v>105.63868389077899</v>
      </c>
      <c r="D88" s="116">
        <v>104.96989333504807</v>
      </c>
      <c r="E88" s="59">
        <v>104.53050681490579</v>
      </c>
      <c r="F88" s="58">
        <v>104.96989333504807</v>
      </c>
      <c r="G88" s="59">
        <v>104.53050681490579</v>
      </c>
      <c r="H88" s="148"/>
      <c r="I88" s="148"/>
      <c r="J88" s="149"/>
      <c r="K88" s="148"/>
      <c r="L88" s="148"/>
      <c r="M88" s="148"/>
      <c r="N88" s="148"/>
      <c r="O88" s="148"/>
      <c r="P88" s="148"/>
      <c r="Q88" s="148"/>
      <c r="R88" s="148"/>
    </row>
    <row r="89" spans="1:29" ht="20.100000000000001" hidden="1" customHeight="1" x14ac:dyDescent="0.3">
      <c r="A89" s="153" t="s">
        <v>161</v>
      </c>
      <c r="B89" s="154">
        <v>114.33781258499467</v>
      </c>
      <c r="C89" s="155">
        <v>106.27340627587498</v>
      </c>
      <c r="D89" s="156">
        <v>105.3707804208248</v>
      </c>
      <c r="E89" s="157">
        <v>105.09064024899497</v>
      </c>
      <c r="F89" s="155">
        <v>105.3707804208248</v>
      </c>
      <c r="G89" s="157">
        <v>105.09064024899497</v>
      </c>
      <c r="H89" s="148"/>
      <c r="I89" s="148"/>
      <c r="J89" s="149"/>
      <c r="K89" s="148"/>
      <c r="L89" s="148"/>
      <c r="M89" s="148"/>
      <c r="N89" s="148"/>
      <c r="O89" s="148"/>
      <c r="P89" s="148"/>
      <c r="Q89" s="148"/>
      <c r="R89" s="148"/>
    </row>
    <row r="90" spans="1:29" ht="26.25" customHeight="1" x14ac:dyDescent="0.3">
      <c r="A90" s="65" t="s">
        <v>162</v>
      </c>
      <c r="B90" s="82"/>
      <c r="C90" s="83"/>
      <c r="D90" s="158"/>
      <c r="E90" s="159"/>
      <c r="F90" s="160"/>
      <c r="G90" s="51"/>
      <c r="H90" s="161"/>
      <c r="I90" s="161"/>
      <c r="J90" s="162"/>
      <c r="K90" s="163"/>
      <c r="L90" s="163"/>
      <c r="M90" s="163"/>
      <c r="N90" s="163"/>
      <c r="O90" s="163"/>
      <c r="P90" s="163"/>
    </row>
    <row r="91" spans="1:29" ht="21" customHeight="1" x14ac:dyDescent="0.3">
      <c r="A91" s="52" t="s">
        <v>133</v>
      </c>
      <c r="B91" s="164">
        <v>114.6</v>
      </c>
      <c r="C91" s="165">
        <v>107.1</v>
      </c>
      <c r="D91" s="73">
        <v>104.8</v>
      </c>
      <c r="E91" s="54">
        <v>104.6</v>
      </c>
      <c r="F91" s="54">
        <v>104.1</v>
      </c>
      <c r="G91" s="55">
        <v>104</v>
      </c>
      <c r="H91" s="144"/>
      <c r="I91" s="144"/>
      <c r="J91" s="146"/>
      <c r="K91" s="147"/>
      <c r="L91" s="147"/>
      <c r="M91" s="147"/>
      <c r="N91" s="144"/>
      <c r="O91" s="144"/>
      <c r="P91" s="144"/>
      <c r="Q91" s="144"/>
      <c r="R91" s="144"/>
      <c r="AC91" s="105" t="s">
        <v>184</v>
      </c>
    </row>
    <row r="92" spans="1:29" ht="20.100000000000001" customHeight="1" thickBot="1" x14ac:dyDescent="0.35">
      <c r="A92" s="67" t="s">
        <v>163</v>
      </c>
      <c r="B92" s="68"/>
      <c r="C92" s="166"/>
      <c r="D92" s="167"/>
      <c r="E92" s="69"/>
      <c r="F92" s="168"/>
      <c r="G92" s="70"/>
      <c r="H92" s="147"/>
      <c r="I92" s="147"/>
      <c r="J92" s="146"/>
      <c r="K92" s="147"/>
      <c r="L92" s="147"/>
      <c r="M92" s="147"/>
      <c r="N92" s="147"/>
      <c r="O92" s="147"/>
      <c r="P92" s="147"/>
    </row>
    <row r="93" spans="1:29" ht="15" hidden="1" customHeight="1" x14ac:dyDescent="0.3">
      <c r="A93" s="65" t="s">
        <v>164</v>
      </c>
      <c r="B93" s="82"/>
      <c r="C93" s="83"/>
      <c r="D93" s="83"/>
      <c r="E93" s="84"/>
      <c r="F93" s="169"/>
      <c r="G93" s="170"/>
      <c r="H93" s="141"/>
      <c r="I93" s="141"/>
      <c r="J93" s="142"/>
      <c r="K93" s="143"/>
      <c r="L93" s="143"/>
      <c r="M93" s="143"/>
      <c r="N93" s="143"/>
      <c r="O93" s="143"/>
      <c r="P93" s="143"/>
    </row>
    <row r="94" spans="1:29" ht="15.75" hidden="1" customHeight="1" x14ac:dyDescent="0.3">
      <c r="A94" s="52" t="s">
        <v>133</v>
      </c>
      <c r="B94" s="53">
        <v>112.30798522734634</v>
      </c>
      <c r="C94" s="54">
        <v>105.89446728333651</v>
      </c>
      <c r="D94" s="54">
        <v>105.13905013888957</v>
      </c>
      <c r="E94" s="55">
        <v>104.08792544160343</v>
      </c>
      <c r="F94" s="171"/>
      <c r="G94" s="152"/>
      <c r="H94" s="144"/>
      <c r="I94" s="152"/>
      <c r="J94" s="146"/>
      <c r="K94" s="147"/>
      <c r="L94" s="147"/>
      <c r="M94" s="147"/>
      <c r="N94" s="144"/>
      <c r="O94" s="144"/>
      <c r="P94" s="144"/>
    </row>
    <row r="95" spans="1:29" ht="20.100000000000001" hidden="1" customHeight="1" x14ac:dyDescent="0.3">
      <c r="A95" s="71" t="s">
        <v>134</v>
      </c>
      <c r="B95" s="62">
        <v>111.20188239832964</v>
      </c>
      <c r="C95" s="63">
        <v>106.40998365941776</v>
      </c>
      <c r="D95" s="63">
        <v>105.45382636409606</v>
      </c>
      <c r="E95" s="64">
        <v>105.15510465684237</v>
      </c>
      <c r="F95" s="86"/>
      <c r="G95" s="147"/>
      <c r="H95" s="148"/>
      <c r="I95" s="148"/>
      <c r="J95" s="149"/>
      <c r="K95" s="148"/>
      <c r="L95" s="148"/>
      <c r="M95" s="148"/>
      <c r="N95" s="148"/>
      <c r="O95" s="148"/>
      <c r="P95" s="148"/>
    </row>
    <row r="96" spans="1:29" ht="19.5" hidden="1" customHeight="1" x14ac:dyDescent="0.3">
      <c r="A96" s="61" t="s">
        <v>165</v>
      </c>
      <c r="B96" s="78"/>
      <c r="C96" s="79"/>
      <c r="D96" s="79"/>
      <c r="E96" s="80"/>
      <c r="F96" s="172"/>
      <c r="G96" s="173"/>
      <c r="H96" s="174"/>
      <c r="I96" s="174"/>
      <c r="J96" s="175"/>
      <c r="K96" s="174"/>
      <c r="L96" s="174"/>
      <c r="M96" s="174"/>
      <c r="N96" s="174"/>
      <c r="O96" s="174"/>
      <c r="P96" s="174"/>
    </row>
    <row r="97" spans="1:29" ht="20.100000000000001" hidden="1" customHeight="1" x14ac:dyDescent="0.3">
      <c r="A97" s="52" t="s">
        <v>166</v>
      </c>
      <c r="B97" s="53">
        <v>115.86016982222671</v>
      </c>
      <c r="C97" s="54">
        <v>106.296021930558</v>
      </c>
      <c r="D97" s="54">
        <v>105.07902618400202</v>
      </c>
      <c r="E97" s="55">
        <v>104.40753142377702</v>
      </c>
      <c r="F97" s="176"/>
      <c r="G97" s="177"/>
      <c r="H97" s="144"/>
      <c r="I97" s="144"/>
      <c r="J97" s="146"/>
      <c r="K97" s="144"/>
      <c r="L97" s="144"/>
      <c r="M97" s="144"/>
      <c r="N97" s="144"/>
      <c r="O97" s="144"/>
      <c r="P97" s="144"/>
      <c r="AC97" s="105" t="s">
        <v>184</v>
      </c>
    </row>
    <row r="98" spans="1:29" ht="20.100000000000001" hidden="1" customHeight="1" x14ac:dyDescent="0.3">
      <c r="A98" s="56" t="s">
        <v>167</v>
      </c>
      <c r="B98" s="57">
        <v>115.47854422975772</v>
      </c>
      <c r="C98" s="58">
        <v>105.91449633944607</v>
      </c>
      <c r="D98" s="58">
        <v>104.69750059289014</v>
      </c>
      <c r="E98" s="59">
        <v>104.02600583266499</v>
      </c>
      <c r="F98" s="86"/>
      <c r="G98" s="131"/>
      <c r="H98" s="148"/>
      <c r="I98" s="148"/>
      <c r="J98" s="149"/>
      <c r="K98" s="148"/>
      <c r="L98" s="148"/>
      <c r="M98" s="148"/>
      <c r="N98" s="148"/>
      <c r="O98" s="148"/>
      <c r="P98" s="148"/>
    </row>
    <row r="99" spans="1:29" ht="20.100000000000001" hidden="1" customHeight="1" x14ac:dyDescent="0.3">
      <c r="A99" s="52" t="s">
        <v>168</v>
      </c>
      <c r="B99" s="53">
        <v>110.1253602920353</v>
      </c>
      <c r="C99" s="54">
        <v>106.68331199004568</v>
      </c>
      <c r="D99" s="54">
        <v>105.19423148819615</v>
      </c>
      <c r="E99" s="55">
        <v>104.58946749859513</v>
      </c>
      <c r="F99" s="176"/>
      <c r="G99" s="177"/>
      <c r="H99" s="178"/>
      <c r="I99" s="178"/>
      <c r="J99" s="178"/>
      <c r="K99" s="178"/>
      <c r="L99" s="178"/>
      <c r="M99" s="178"/>
      <c r="N99" s="178"/>
      <c r="O99" s="178"/>
      <c r="P99" s="178"/>
      <c r="Q99" s="178"/>
      <c r="R99" s="178"/>
      <c r="AC99" s="105" t="s">
        <v>184</v>
      </c>
    </row>
    <row r="100" spans="1:29" ht="20.100000000000001" hidden="1" customHeight="1" x14ac:dyDescent="0.3">
      <c r="A100" s="67" t="s">
        <v>169</v>
      </c>
      <c r="B100" s="68">
        <v>109.56856198000141</v>
      </c>
      <c r="C100" s="69">
        <v>106.12651403563424</v>
      </c>
      <c r="D100" s="69">
        <v>104.63743425267975</v>
      </c>
      <c r="E100" s="70">
        <v>104.03267051542122</v>
      </c>
      <c r="F100" s="86"/>
      <c r="G100" s="131"/>
      <c r="H100" s="148"/>
      <c r="I100" s="148"/>
      <c r="J100" s="149"/>
      <c r="K100" s="148"/>
      <c r="L100" s="148"/>
      <c r="M100" s="148"/>
      <c r="N100" s="148"/>
      <c r="O100" s="148"/>
      <c r="P100" s="148"/>
    </row>
    <row r="101" spans="1:29" ht="15" customHeight="1" x14ac:dyDescent="0.3">
      <c r="A101" s="179" t="s">
        <v>170</v>
      </c>
      <c r="B101" s="58"/>
      <c r="C101" s="58"/>
      <c r="D101" s="58"/>
      <c r="E101" s="58"/>
      <c r="F101" s="180"/>
      <c r="G101" s="180"/>
    </row>
    <row r="102" spans="1:29" ht="14.25" customHeight="1" x14ac:dyDescent="0.3">
      <c r="A102" s="179" t="s">
        <v>171</v>
      </c>
      <c r="B102" s="182"/>
      <c r="C102" s="182"/>
      <c r="D102" s="182"/>
      <c r="E102" s="182"/>
      <c r="F102" s="183"/>
      <c r="G102" s="183"/>
      <c r="H102" s="183"/>
      <c r="I102" s="183"/>
      <c r="J102" s="183"/>
      <c r="K102" s="183"/>
      <c r="L102" s="183"/>
      <c r="M102" s="183"/>
      <c r="N102" s="183"/>
      <c r="O102" s="183"/>
      <c r="P102" s="183"/>
    </row>
    <row r="103" spans="1:29" ht="28.5" customHeight="1" x14ac:dyDescent="0.3">
      <c r="A103" s="292" t="s">
        <v>185</v>
      </c>
      <c r="B103" s="292"/>
      <c r="C103" s="292"/>
      <c r="D103" s="292"/>
      <c r="E103" s="292"/>
      <c r="F103" s="180"/>
    </row>
    <row r="104" spans="1:29" ht="16.2" x14ac:dyDescent="0.3">
      <c r="A104" s="179" t="s">
        <v>172</v>
      </c>
      <c r="B104" s="184"/>
      <c r="C104" s="184"/>
      <c r="D104" s="184"/>
      <c r="E104" s="184"/>
      <c r="F104" s="180"/>
      <c r="P104" s="151"/>
      <c r="Q104" s="151"/>
      <c r="R104" s="151"/>
    </row>
    <row r="105" spans="1:29" ht="16.2" x14ac:dyDescent="0.3">
      <c r="A105" s="179" t="s">
        <v>173</v>
      </c>
      <c r="B105" s="184"/>
      <c r="C105" s="184"/>
      <c r="D105" s="184"/>
      <c r="E105" s="184"/>
    </row>
    <row r="106" spans="1:29" ht="16.2" x14ac:dyDescent="0.3">
      <c r="A106" s="179" t="s">
        <v>174</v>
      </c>
      <c r="B106" s="185"/>
      <c r="C106" s="185"/>
      <c r="D106" s="185"/>
      <c r="E106" s="185"/>
    </row>
    <row r="107" spans="1:29" ht="15" customHeight="1" x14ac:dyDescent="0.3">
      <c r="A107" s="179" t="s">
        <v>175</v>
      </c>
      <c r="B107" s="182"/>
      <c r="C107" s="182"/>
      <c r="D107" s="182"/>
      <c r="E107" s="182"/>
    </row>
    <row r="108" spans="1:29" ht="18" x14ac:dyDescent="0.3">
      <c r="A108" s="180"/>
      <c r="B108" s="85"/>
      <c r="C108" s="85"/>
      <c r="D108" s="85"/>
      <c r="E108" s="85"/>
    </row>
    <row r="109" spans="1:29" ht="17.399999999999999" x14ac:dyDescent="0.3">
      <c r="A109" s="86"/>
      <c r="B109" s="87"/>
      <c r="C109" s="87"/>
      <c r="D109" s="87"/>
      <c r="E109" s="87"/>
    </row>
    <row r="110" spans="1:29" ht="18" x14ac:dyDescent="0.3">
      <c r="B110" s="85"/>
      <c r="C110" s="85"/>
      <c r="D110" s="85"/>
      <c r="E110" s="85"/>
    </row>
    <row r="111" spans="1:29" ht="16.8" x14ac:dyDescent="0.3">
      <c r="B111" s="88"/>
      <c r="C111" s="88"/>
      <c r="D111" s="88"/>
      <c r="E111" s="88"/>
    </row>
    <row r="156" spans="7:18" x14ac:dyDescent="0.3">
      <c r="G156" s="186"/>
      <c r="H156" s="186"/>
      <c r="I156" s="186"/>
      <c r="J156" s="187"/>
      <c r="K156" s="186"/>
      <c r="L156" s="186"/>
      <c r="M156" s="186"/>
      <c r="N156" s="186"/>
      <c r="O156" s="186"/>
      <c r="P156" s="186"/>
      <c r="Q156" s="186"/>
      <c r="R156" s="186"/>
    </row>
    <row r="157" spans="7:18" x14ac:dyDescent="0.3">
      <c r="J157" s="105"/>
    </row>
    <row r="163" spans="10:18" x14ac:dyDescent="0.3">
      <c r="J163" s="105"/>
      <c r="Q163" s="105">
        <v>99.4</v>
      </c>
      <c r="R163" s="105">
        <v>99.5</v>
      </c>
    </row>
  </sheetData>
  <mergeCells count="3">
    <mergeCell ref="A5:E5"/>
    <mergeCell ref="D7:G7"/>
    <mergeCell ref="A103:E103"/>
  </mergeCells>
  <hyperlinks>
    <hyperlink ref="A102" r:id="rId1" display="http://economy.gov.ru/minec/activity/sections/macro/prognoz/2019093005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т1</vt:lpstr>
      <vt:lpstr>т2</vt:lpstr>
      <vt:lpstr>т3</vt:lpstr>
      <vt:lpstr>т4</vt:lpstr>
      <vt:lpstr>т5</vt:lpstr>
      <vt:lpstr>т6</vt:lpstr>
      <vt:lpstr>ИД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Малкина Людмила</cp:lastModifiedBy>
  <cp:lastPrinted>2024-05-29T14:12:56Z</cp:lastPrinted>
  <dcterms:created xsi:type="dcterms:W3CDTF">2009-07-27T10:10:26Z</dcterms:created>
  <dcterms:modified xsi:type="dcterms:W3CDTF">2024-08-19T13:57:45Z</dcterms:modified>
</cp:coreProperties>
</file>